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greatdawley.sharepoint.com/sites/GDTCSTAFF525/Shared Documents/Working From Home - Corona Virus planning/Finance/Asset Register/"/>
    </mc:Choice>
  </mc:AlternateContent>
  <xr:revisionPtr revIDLastSave="13" documentId="8_{46E3E2AA-29E7-4570-8950-48F3C5353D79}" xr6:coauthVersionLast="47" xr6:coauthVersionMax="47" xr10:uidLastSave="{711EE33F-D710-4C57-B88E-110C5C33D888}"/>
  <bookViews>
    <workbookView xWindow="-110" yWindow="-110" windowWidth="19420" windowHeight="10300" activeTab="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Sheet1!$A$1:$K$247</definedName>
    <definedName name="_xlnm.Print_Area" localSheetId="1">Sheet2!$A$1:$K$244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9" i="3" l="1"/>
  <c r="I32" i="3"/>
  <c r="I286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F112" i="3"/>
  <c r="M111" i="3"/>
  <c r="F111" i="3"/>
  <c r="M110" i="3"/>
  <c r="F110" i="3"/>
  <c r="M109" i="3"/>
  <c r="F109" i="3"/>
  <c r="M108" i="3"/>
  <c r="F108" i="3"/>
  <c r="M107" i="3"/>
  <c r="F107" i="3"/>
  <c r="M106" i="3"/>
  <c r="F106" i="3"/>
  <c r="M105" i="3"/>
  <c r="F105" i="3"/>
  <c r="M104" i="3"/>
  <c r="F104" i="3"/>
  <c r="M103" i="3"/>
  <c r="F103" i="3"/>
  <c r="M102" i="3"/>
  <c r="F102" i="3"/>
  <c r="M101" i="3"/>
  <c r="F101" i="3"/>
  <c r="M100" i="3"/>
  <c r="F100" i="3"/>
  <c r="M99" i="3"/>
  <c r="F99" i="3"/>
  <c r="M98" i="3"/>
  <c r="F98" i="3"/>
  <c r="F97" i="3"/>
  <c r="G97" i="3" s="1"/>
  <c r="H97" i="3" s="1"/>
  <c r="F96" i="3"/>
  <c r="K96" i="3" s="1"/>
  <c r="M96" i="3" s="1"/>
  <c r="F95" i="3"/>
  <c r="K95" i="3" s="1"/>
  <c r="M95" i="3" s="1"/>
  <c r="F94" i="3"/>
  <c r="G94" i="3" s="1"/>
  <c r="H94" i="3" s="1"/>
  <c r="F93" i="3"/>
  <c r="K93" i="3" s="1"/>
  <c r="M93" i="3" s="1"/>
  <c r="F92" i="3"/>
  <c r="K92" i="3" s="1"/>
  <c r="M92" i="3" s="1"/>
  <c r="F91" i="3"/>
  <c r="K91" i="3" s="1"/>
  <c r="M91" i="3" s="1"/>
  <c r="F90" i="3"/>
  <c r="K90" i="3" s="1"/>
  <c r="M90" i="3" s="1"/>
  <c r="F89" i="3"/>
  <c r="G89" i="3" s="1"/>
  <c r="K88" i="3"/>
  <c r="M88" i="3" s="1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E68" i="3"/>
  <c r="M68" i="3" s="1"/>
  <c r="M67" i="3"/>
  <c r="M66" i="3"/>
  <c r="M65" i="3"/>
  <c r="M64" i="3"/>
  <c r="M63" i="3"/>
  <c r="M62" i="3"/>
  <c r="M61" i="3"/>
  <c r="M60" i="3"/>
  <c r="F59" i="3"/>
  <c r="G59" i="3" s="1"/>
  <c r="H59" i="3" s="1"/>
  <c r="M58" i="3"/>
  <c r="I53" i="3"/>
  <c r="K51" i="3"/>
  <c r="K50" i="3"/>
  <c r="F49" i="3"/>
  <c r="K49" i="3" s="1"/>
  <c r="F48" i="3"/>
  <c r="K48" i="3" s="1"/>
  <c r="F47" i="3"/>
  <c r="G47" i="3" s="1"/>
  <c r="H47" i="3" s="1"/>
  <c r="J47" i="3" s="1"/>
  <c r="J46" i="3"/>
  <c r="E46" i="3"/>
  <c r="F45" i="3"/>
  <c r="G45" i="3" s="1"/>
  <c r="F44" i="3"/>
  <c r="K44" i="3" s="1"/>
  <c r="E43" i="3"/>
  <c r="F43" i="3" s="1"/>
  <c r="K43" i="3" s="1"/>
  <c r="E42" i="3"/>
  <c r="F42" i="3" s="1"/>
  <c r="K41" i="3"/>
  <c r="H41" i="3"/>
  <c r="J41" i="3" s="1"/>
  <c r="K40" i="3"/>
  <c r="H40" i="3"/>
  <c r="J40" i="3" s="1"/>
  <c r="K39" i="3"/>
  <c r="E32" i="3"/>
  <c r="K25" i="3"/>
  <c r="H25" i="3"/>
  <c r="J25" i="3" s="1"/>
  <c r="K24" i="3"/>
  <c r="H24" i="3"/>
  <c r="J24" i="3" s="1"/>
  <c r="K23" i="3"/>
  <c r="H23" i="3"/>
  <c r="J23" i="3" s="1"/>
  <c r="K22" i="3"/>
  <c r="H22" i="3"/>
  <c r="J22" i="3" s="1"/>
  <c r="K21" i="3"/>
  <c r="H21" i="3"/>
  <c r="J21" i="3" s="1"/>
  <c r="E20" i="3"/>
  <c r="E26" i="3" s="1"/>
  <c r="H19" i="3"/>
  <c r="H18" i="3"/>
  <c r="H17" i="3"/>
  <c r="H16" i="3"/>
  <c r="H15" i="3"/>
  <c r="H14" i="3"/>
  <c r="H13" i="3"/>
  <c r="H12" i="3"/>
  <c r="H10" i="3"/>
  <c r="H9" i="3"/>
  <c r="H8" i="3"/>
  <c r="I249" i="1"/>
  <c r="M69" i="2"/>
  <c r="M70" i="2"/>
  <c r="M71" i="2"/>
  <c r="M72" i="2"/>
  <c r="M73" i="2"/>
  <c r="M74" i="2"/>
  <c r="M75" i="2"/>
  <c r="M76" i="2"/>
  <c r="M77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11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67" i="2"/>
  <c r="E286" i="3" l="1"/>
  <c r="F286" i="3"/>
  <c r="G44" i="3"/>
  <c r="H44" i="3" s="1"/>
  <c r="J44" i="3" s="1"/>
  <c r="F20" i="3"/>
  <c r="K20" i="3" s="1"/>
  <c r="K26" i="3" s="1"/>
  <c r="K47" i="3"/>
  <c r="K97" i="3"/>
  <c r="M97" i="3" s="1"/>
  <c r="H45" i="3"/>
  <c r="J45" i="3" s="1"/>
  <c r="K89" i="3"/>
  <c r="M89" i="3" s="1"/>
  <c r="G92" i="3"/>
  <c r="H92" i="3" s="1"/>
  <c r="K45" i="3"/>
  <c r="K59" i="3"/>
  <c r="G91" i="3"/>
  <c r="H91" i="3" s="1"/>
  <c r="K94" i="3"/>
  <c r="M94" i="3" s="1"/>
  <c r="K32" i="3"/>
  <c r="K42" i="3"/>
  <c r="G42" i="3"/>
  <c r="H42" i="3" s="1"/>
  <c r="J42" i="3" s="1"/>
  <c r="J59" i="3"/>
  <c r="J286" i="3" s="1"/>
  <c r="F32" i="3"/>
  <c r="G93" i="3"/>
  <c r="H93" i="3" s="1"/>
  <c r="G96" i="3"/>
  <c r="H96" i="3" s="1"/>
  <c r="G39" i="3"/>
  <c r="G48" i="3"/>
  <c r="H48" i="3" s="1"/>
  <c r="J48" i="3" s="1"/>
  <c r="E53" i="3"/>
  <c r="G90" i="3"/>
  <c r="G95" i="3"/>
  <c r="H95" i="3" s="1"/>
  <c r="F53" i="3"/>
  <c r="G43" i="3"/>
  <c r="H43" i="3" s="1"/>
  <c r="J43" i="3" s="1"/>
  <c r="G49" i="3"/>
  <c r="H49" i="3" s="1"/>
  <c r="J49" i="3" s="1"/>
  <c r="I238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K112" i="2" s="1"/>
  <c r="M112" i="2" s="1"/>
  <c r="F110" i="2"/>
  <c r="K110" i="2" s="1"/>
  <c r="M110" i="2" s="1"/>
  <c r="F109" i="2"/>
  <c r="F108" i="2"/>
  <c r="K108" i="2" s="1"/>
  <c r="M108" i="2" s="1"/>
  <c r="F107" i="2"/>
  <c r="F106" i="2"/>
  <c r="K106" i="2" s="1"/>
  <c r="M106" i="2" s="1"/>
  <c r="F105" i="2"/>
  <c r="G105" i="2" s="1"/>
  <c r="F104" i="2"/>
  <c r="G104" i="2" s="1"/>
  <c r="K103" i="2"/>
  <c r="M103" i="2" s="1"/>
  <c r="E78" i="2"/>
  <c r="F68" i="2"/>
  <c r="K68" i="2" s="1"/>
  <c r="M68" i="2" s="1"/>
  <c r="I62" i="2"/>
  <c r="K60" i="2"/>
  <c r="K59" i="2"/>
  <c r="F58" i="2"/>
  <c r="K58" i="2" s="1"/>
  <c r="F57" i="2"/>
  <c r="K57" i="2" s="1"/>
  <c r="F56" i="2"/>
  <c r="K56" i="2" s="1"/>
  <c r="F55" i="2"/>
  <c r="G55" i="2" s="1"/>
  <c r="H55" i="2" s="1"/>
  <c r="J55" i="2" s="1"/>
  <c r="J54" i="2"/>
  <c r="E54" i="2"/>
  <c r="F53" i="2"/>
  <c r="K53" i="2" s="1"/>
  <c r="F52" i="2"/>
  <c r="G52" i="2" s="1"/>
  <c r="H52" i="2" s="1"/>
  <c r="J52" i="2" s="1"/>
  <c r="E51" i="2"/>
  <c r="F51" i="2" s="1"/>
  <c r="E50" i="2"/>
  <c r="F50" i="2" s="1"/>
  <c r="K49" i="2"/>
  <c r="H49" i="2"/>
  <c r="J49" i="2" s="1"/>
  <c r="K48" i="2"/>
  <c r="H48" i="2"/>
  <c r="J48" i="2" s="1"/>
  <c r="F47" i="2"/>
  <c r="K47" i="2" s="1"/>
  <c r="E40" i="2"/>
  <c r="F39" i="2"/>
  <c r="G39" i="2" s="1"/>
  <c r="H39" i="2" s="1"/>
  <c r="J39" i="2" s="1"/>
  <c r="F38" i="2"/>
  <c r="F37" i="2"/>
  <c r="K37" i="2" s="1"/>
  <c r="F36" i="2"/>
  <c r="G36" i="2" s="1"/>
  <c r="K27" i="2"/>
  <c r="H27" i="2"/>
  <c r="J27" i="2" s="1"/>
  <c r="K26" i="2"/>
  <c r="H26" i="2"/>
  <c r="J26" i="2" s="1"/>
  <c r="K25" i="2"/>
  <c r="H25" i="2"/>
  <c r="J25" i="2" s="1"/>
  <c r="K24" i="2"/>
  <c r="H24" i="2"/>
  <c r="J24" i="2" s="1"/>
  <c r="K23" i="2"/>
  <c r="H23" i="2"/>
  <c r="J23" i="2" s="1"/>
  <c r="E22" i="2"/>
  <c r="F22" i="2" s="1"/>
  <c r="H21" i="2"/>
  <c r="H20" i="2"/>
  <c r="H19" i="2"/>
  <c r="H18" i="2"/>
  <c r="H17" i="2"/>
  <c r="H14" i="2"/>
  <c r="H13" i="2"/>
  <c r="H12" i="2"/>
  <c r="H10" i="2"/>
  <c r="H9" i="2"/>
  <c r="H8" i="2"/>
  <c r="G286" i="3" l="1"/>
  <c r="H286" i="3"/>
  <c r="E289" i="3"/>
  <c r="F26" i="3"/>
  <c r="F288" i="3" s="1"/>
  <c r="G20" i="3"/>
  <c r="G26" i="3" s="1"/>
  <c r="K53" i="3"/>
  <c r="M59" i="3"/>
  <c r="K286" i="3"/>
  <c r="G53" i="3"/>
  <c r="G32" i="3"/>
  <c r="H39" i="3"/>
  <c r="E238" i="2"/>
  <c r="M78" i="2"/>
  <c r="K104" i="2"/>
  <c r="M104" i="2" s="1"/>
  <c r="K55" i="2"/>
  <c r="G47" i="2"/>
  <c r="H47" i="2" s="1"/>
  <c r="J47" i="2" s="1"/>
  <c r="K36" i="2"/>
  <c r="G53" i="2"/>
  <c r="H53" i="2" s="1"/>
  <c r="J53" i="2" s="1"/>
  <c r="K52" i="2"/>
  <c r="G56" i="2"/>
  <c r="H56" i="2" s="1"/>
  <c r="J56" i="2" s="1"/>
  <c r="G68" i="2"/>
  <c r="H68" i="2" s="1"/>
  <c r="F238" i="2"/>
  <c r="E28" i="2"/>
  <c r="K39" i="2"/>
  <c r="I241" i="2"/>
  <c r="G248" i="2"/>
  <c r="K50" i="2"/>
  <c r="F62" i="2"/>
  <c r="G50" i="2"/>
  <c r="H50" i="2" s="1"/>
  <c r="J50" i="2" s="1"/>
  <c r="K51" i="2"/>
  <c r="G51" i="2"/>
  <c r="H51" i="2" s="1"/>
  <c r="J51" i="2" s="1"/>
  <c r="K22" i="2"/>
  <c r="K28" i="2" s="1"/>
  <c r="F28" i="2"/>
  <c r="G22" i="2"/>
  <c r="G28" i="2" s="1"/>
  <c r="H36" i="2"/>
  <c r="J36" i="2" s="1"/>
  <c r="G57" i="2"/>
  <c r="H57" i="2" s="1"/>
  <c r="J57" i="2" s="1"/>
  <c r="G38" i="2"/>
  <c r="H38" i="2" s="1"/>
  <c r="J38" i="2" s="1"/>
  <c r="G107" i="2"/>
  <c r="H107" i="2" s="1"/>
  <c r="G109" i="2"/>
  <c r="H109" i="2" s="1"/>
  <c r="G113" i="2"/>
  <c r="H113" i="2" s="1"/>
  <c r="F40" i="2"/>
  <c r="E62" i="2"/>
  <c r="K105" i="2"/>
  <c r="M105" i="2" s="1"/>
  <c r="K107" i="2"/>
  <c r="M107" i="2" s="1"/>
  <c r="K109" i="2"/>
  <c r="M109" i="2" s="1"/>
  <c r="K113" i="2"/>
  <c r="M113" i="2" s="1"/>
  <c r="G37" i="2"/>
  <c r="H37" i="2" s="1"/>
  <c r="J37" i="2" s="1"/>
  <c r="K38" i="2"/>
  <c r="G58" i="2"/>
  <c r="H58" i="2" s="1"/>
  <c r="J58" i="2" s="1"/>
  <c r="G106" i="2"/>
  <c r="H106" i="2" s="1"/>
  <c r="G108" i="2"/>
  <c r="H108" i="2" s="1"/>
  <c r="G110" i="2"/>
  <c r="H110" i="2" s="1"/>
  <c r="G112" i="2"/>
  <c r="H112" i="2" s="1"/>
  <c r="H203" i="1"/>
  <c r="I242" i="1"/>
  <c r="K289" i="3" l="1"/>
  <c r="G289" i="3"/>
  <c r="H20" i="3"/>
  <c r="J20" i="3" s="1"/>
  <c r="H53" i="3"/>
  <c r="H289" i="3" s="1"/>
  <c r="J39" i="3"/>
  <c r="J53" i="3" s="1"/>
  <c r="K40" i="2"/>
  <c r="E241" i="2"/>
  <c r="F241" i="2"/>
  <c r="K62" i="2"/>
  <c r="G62" i="2"/>
  <c r="K238" i="2"/>
  <c r="H238" i="2"/>
  <c r="J68" i="2"/>
  <c r="J238" i="2" s="1"/>
  <c r="H22" i="2"/>
  <c r="J22" i="2" s="1"/>
  <c r="G40" i="2"/>
  <c r="G238" i="2"/>
  <c r="J62" i="2"/>
  <c r="H62" i="2"/>
  <c r="I61" i="1"/>
  <c r="K59" i="1"/>
  <c r="K241" i="2" l="1"/>
  <c r="G241" i="2"/>
  <c r="J241" i="2"/>
  <c r="H241" i="2"/>
  <c r="G252" i="1"/>
  <c r="I247" i="2" l="1"/>
  <c r="I245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K118" i="1" s="1"/>
  <c r="F117" i="1"/>
  <c r="K117" i="1" s="1"/>
  <c r="F116" i="1"/>
  <c r="G116" i="1" s="1"/>
  <c r="F115" i="1"/>
  <c r="K115" i="1" s="1"/>
  <c r="F114" i="1"/>
  <c r="F113" i="1"/>
  <c r="G113" i="1" s="1"/>
  <c r="F112" i="1"/>
  <c r="G112" i="1" s="1"/>
  <c r="F111" i="1"/>
  <c r="G111" i="1" s="1"/>
  <c r="F110" i="1"/>
  <c r="G110" i="1" s="1"/>
  <c r="F109" i="1"/>
  <c r="K109" i="1" s="1"/>
  <c r="K108" i="1"/>
  <c r="K103" i="1"/>
  <c r="E81" i="1"/>
  <c r="E242" i="1" s="1"/>
  <c r="F77" i="1"/>
  <c r="F67" i="1"/>
  <c r="K58" i="1"/>
  <c r="F57" i="1"/>
  <c r="K57" i="1" s="1"/>
  <c r="F56" i="1"/>
  <c r="G56" i="1" s="1"/>
  <c r="F55" i="1"/>
  <c r="K55" i="1" s="1"/>
  <c r="F54" i="1"/>
  <c r="G54" i="1" s="1"/>
  <c r="J53" i="1"/>
  <c r="E53" i="1"/>
  <c r="F52" i="1"/>
  <c r="F51" i="1"/>
  <c r="G51" i="1" s="1"/>
  <c r="F50" i="1"/>
  <c r="K50" i="1" s="1"/>
  <c r="E49" i="1"/>
  <c r="F49" i="1" s="1"/>
  <c r="G49" i="1" s="1"/>
  <c r="E48" i="1"/>
  <c r="K47" i="1"/>
  <c r="H47" i="1"/>
  <c r="J47" i="1" s="1"/>
  <c r="K46" i="1"/>
  <c r="H46" i="1"/>
  <c r="J46" i="1" s="1"/>
  <c r="F45" i="1"/>
  <c r="E37" i="1"/>
  <c r="F36" i="1"/>
  <c r="K36" i="1" s="1"/>
  <c r="F35" i="1"/>
  <c r="G35" i="1" s="1"/>
  <c r="F34" i="1"/>
  <c r="K34" i="1" s="1"/>
  <c r="F33" i="1"/>
  <c r="K24" i="1"/>
  <c r="H24" i="1"/>
  <c r="J24" i="1" s="1"/>
  <c r="K23" i="1"/>
  <c r="H23" i="1"/>
  <c r="J23" i="1" s="1"/>
  <c r="K22" i="1"/>
  <c r="H22" i="1"/>
  <c r="J22" i="1" s="1"/>
  <c r="K21" i="1"/>
  <c r="H21" i="1"/>
  <c r="J21" i="1" s="1"/>
  <c r="K20" i="1"/>
  <c r="H20" i="1"/>
  <c r="J20" i="1" s="1"/>
  <c r="E19" i="1"/>
  <c r="E25" i="1" s="1"/>
  <c r="H18" i="1"/>
  <c r="H17" i="1"/>
  <c r="H16" i="1"/>
  <c r="H15" i="1"/>
  <c r="H14" i="1"/>
  <c r="H13" i="1"/>
  <c r="H12" i="1"/>
  <c r="H11" i="1"/>
  <c r="H10" i="1"/>
  <c r="H9" i="1"/>
  <c r="H8" i="1"/>
  <c r="F242" i="1" l="1"/>
  <c r="E61" i="1"/>
  <c r="E245" i="1"/>
  <c r="G109" i="1"/>
  <c r="G52" i="1"/>
  <c r="H52" i="1" s="1"/>
  <c r="J52" i="1" s="1"/>
  <c r="K112" i="1"/>
  <c r="G50" i="1"/>
  <c r="H50" i="1" s="1"/>
  <c r="J50" i="1" s="1"/>
  <c r="G115" i="1"/>
  <c r="H115" i="1" s="1"/>
  <c r="G118" i="1"/>
  <c r="H118" i="1" s="1"/>
  <c r="G55" i="1"/>
  <c r="H55" i="1" s="1"/>
  <c r="J55" i="1" s="1"/>
  <c r="G114" i="1"/>
  <c r="H114" i="1" s="1"/>
  <c r="G117" i="1"/>
  <c r="H117" i="1" s="1"/>
  <c r="F37" i="1"/>
  <c r="H113" i="1"/>
  <c r="F19" i="1"/>
  <c r="F25" i="1" s="1"/>
  <c r="H111" i="1"/>
  <c r="H116" i="1"/>
  <c r="H112" i="1"/>
  <c r="K116" i="1"/>
  <c r="K33" i="1"/>
  <c r="G34" i="1"/>
  <c r="H34" i="1" s="1"/>
  <c r="J34" i="1" s="1"/>
  <c r="H35" i="1"/>
  <c r="J35" i="1" s="1"/>
  <c r="K35" i="1"/>
  <c r="G36" i="1"/>
  <c r="H36" i="1" s="1"/>
  <c r="J36" i="1" s="1"/>
  <c r="K45" i="1"/>
  <c r="F48" i="1"/>
  <c r="F61" i="1" s="1"/>
  <c r="H49" i="1"/>
  <c r="J49" i="1" s="1"/>
  <c r="K49" i="1"/>
  <c r="H51" i="1"/>
  <c r="J51" i="1" s="1"/>
  <c r="K51" i="1"/>
  <c r="H54" i="1"/>
  <c r="J54" i="1" s="1"/>
  <c r="K54" i="1"/>
  <c r="H56" i="1"/>
  <c r="J56" i="1" s="1"/>
  <c r="K56" i="1"/>
  <c r="G57" i="1"/>
  <c r="H57" i="1" s="1"/>
  <c r="J57" i="1" s="1"/>
  <c r="K67" i="1"/>
  <c r="K242" i="1" s="1"/>
  <c r="G77" i="1"/>
  <c r="H77" i="1" s="1"/>
  <c r="J77" i="1" s="1"/>
  <c r="K110" i="1"/>
  <c r="K111" i="1"/>
  <c r="K113" i="1"/>
  <c r="K114" i="1"/>
  <c r="G33" i="1"/>
  <c r="G45" i="1"/>
  <c r="G67" i="1"/>
  <c r="G242" i="1" l="1"/>
  <c r="H45" i="1"/>
  <c r="J45" i="1" s="1"/>
  <c r="K19" i="1"/>
  <c r="K25" i="1" s="1"/>
  <c r="G19" i="1"/>
  <c r="G25" i="1" s="1"/>
  <c r="K37" i="1"/>
  <c r="G37" i="1"/>
  <c r="H67" i="1"/>
  <c r="H242" i="1" s="1"/>
  <c r="G48" i="1"/>
  <c r="G61" i="1" s="1"/>
  <c r="K48" i="1"/>
  <c r="K61" i="1" s="1"/>
  <c r="H33" i="1"/>
  <c r="J33" i="1" s="1"/>
  <c r="F245" i="1"/>
  <c r="K245" i="1" l="1"/>
  <c r="J67" i="1"/>
  <c r="J242" i="1" s="1"/>
  <c r="H19" i="1"/>
  <c r="J19" i="1" s="1"/>
  <c r="G245" i="1"/>
  <c r="H48" i="1"/>
  <c r="H61" i="1" s="1"/>
  <c r="J48" i="1" l="1"/>
  <c r="H245" i="1"/>
  <c r="J61" i="1" l="1"/>
  <c r="J245" i="1" s="1"/>
</calcChain>
</file>

<file path=xl/sharedStrings.xml><?xml version="1.0" encoding="utf-8"?>
<sst xmlns="http://schemas.openxmlformats.org/spreadsheetml/2006/main" count="1648" uniqueCount="363">
  <si>
    <t>Great Dawley Town Council</t>
  </si>
  <si>
    <t>Asset Register</t>
  </si>
  <si>
    <t>Last Updated</t>
  </si>
  <si>
    <t>Community Assets</t>
  </si>
  <si>
    <t>Id</t>
  </si>
  <si>
    <t>Description</t>
  </si>
  <si>
    <t>Location</t>
  </si>
  <si>
    <t>Purchase Date</t>
  </si>
  <si>
    <t>Purchase
Cost</t>
  </si>
  <si>
    <t>Current Value</t>
  </si>
  <si>
    <t>Yr Start Value</t>
  </si>
  <si>
    <t>Change 
Yr on Yr</t>
  </si>
  <si>
    <t>Written Off</t>
  </si>
  <si>
    <t xml:space="preserve">Insurance Value </t>
  </si>
  <si>
    <t>Dawley Town Hall</t>
  </si>
  <si>
    <t>Captain Webb Statuette</t>
  </si>
  <si>
    <t xml:space="preserve">Chain of Office - Chairman's </t>
  </si>
  <si>
    <t>Shield &amp; Crest HMS Shropshire</t>
  </si>
  <si>
    <t>War Memorial Oak Carved</t>
  </si>
  <si>
    <t>Dawley House</t>
  </si>
  <si>
    <t>2008 LED Lighting - 11 x Helix</t>
  </si>
  <si>
    <t>x 3 Dawley Car Parks</t>
  </si>
  <si>
    <t>2008 Christmas Lights Features LED</t>
  </si>
  <si>
    <t>High Street</t>
  </si>
  <si>
    <t>2008 Christmas Tree Lights LED &amp; Stands</t>
  </si>
  <si>
    <t>2010 Christmas Lights Infrastructure</t>
  </si>
  <si>
    <t>2010 Christmas Lights Features LED</t>
  </si>
  <si>
    <t>Christmas Lights Features LED</t>
  </si>
  <si>
    <t>Malinslee Centre</t>
  </si>
  <si>
    <t>Capt. Webb 1875 Scroll Presentation*</t>
  </si>
  <si>
    <t>Urban Council Coat of Arms Privy Council Presentation*</t>
  </si>
  <si>
    <t>Urban Council Coat of Arms on  Shield*</t>
  </si>
  <si>
    <t>Urban Council Badge of Office*</t>
  </si>
  <si>
    <t>TOTAL</t>
  </si>
  <si>
    <t>Infrastructure Assets</t>
  </si>
  <si>
    <t>2016/2017 Aquisition</t>
  </si>
  <si>
    <t>Bus Shelters (5 x Brick)</t>
  </si>
  <si>
    <t>Great Dawley Parish</t>
  </si>
  <si>
    <t>Apr 2011 Bus Shelters (2 x Frame)</t>
  </si>
  <si>
    <t>Jan 2011 Bus Shelters (2 x Frame)</t>
  </si>
  <si>
    <t>Noticeboard</t>
  </si>
  <si>
    <t>Noticeboard - Hand Carved in Oak Header</t>
  </si>
  <si>
    <t>Land &amp; Buildings</t>
  </si>
  <si>
    <t>Dawley House (Incl. Extension Jan 08) Original purchase £1</t>
  </si>
  <si>
    <t>22 Burton Street</t>
  </si>
  <si>
    <t>Wall and Gate</t>
  </si>
  <si>
    <t>Alarm System</t>
  </si>
  <si>
    <t>Window Blinds</t>
  </si>
  <si>
    <t>Included in building fixtures</t>
  </si>
  <si>
    <t>Emergency Telephone</t>
  </si>
  <si>
    <t>Dawley Town Hall (DTH)</t>
  </si>
  <si>
    <t>New Street</t>
  </si>
  <si>
    <t>DTH Ramp walls, fence &amp; gateway</t>
  </si>
  <si>
    <t>Alarm System (Panel, Devices, Infrastructure)</t>
  </si>
  <si>
    <t>Door Management (Panel, Devices, Tags, etc.)</t>
  </si>
  <si>
    <t>Door Management (Infrastructure)</t>
  </si>
  <si>
    <t>Fire Extinguishers and relevant signage</t>
  </si>
  <si>
    <t>Shelving</t>
  </si>
  <si>
    <t>ICT Infrastructure</t>
  </si>
  <si>
    <t>x2 Uninterracted power supply</t>
  </si>
  <si>
    <t>Security enhancements (locks)</t>
  </si>
  <si>
    <t>Emergency Telephone / Alarm Monitoring - Infrastructure</t>
  </si>
  <si>
    <t>3/4 New Street</t>
  </si>
  <si>
    <t>Vehicles, Plant, Furniture &amp; Equipment</t>
  </si>
  <si>
    <t>Carpets</t>
  </si>
  <si>
    <t>Carpet - Old Office</t>
  </si>
  <si>
    <t xml:space="preserve">Chairs (1 x upholstered high back - refurbished) Reception </t>
  </si>
  <si>
    <t>Chairs (2 x Low back upholstered - refurbished) Reception</t>
  </si>
  <si>
    <t>Chairs (48 x red Velvet)</t>
  </si>
  <si>
    <t>Cookers Electric x2</t>
  </si>
  <si>
    <t>Kitchen - Crockery &amp; Glassware</t>
  </si>
  <si>
    <t>Kitchen - Cutlery</t>
  </si>
  <si>
    <t>Office - Desk Unit (Underdesk)2 x pedistalls</t>
  </si>
  <si>
    <t>Office Furnishings2 x Medium shelving Cupboard</t>
  </si>
  <si>
    <t>Office Furniture  6 x Pedistalls</t>
  </si>
  <si>
    <t>New Boiler System, pipework, etc.</t>
  </si>
  <si>
    <t>Tables (13 x folding tables)</t>
  </si>
  <si>
    <t>IT - Transcribing System</t>
  </si>
  <si>
    <t>Office Furniture (Nov 07) 2 x metal storage units and2 xmetal bookshelves</t>
  </si>
  <si>
    <t>8 Upholstered Chairs (Nov 07)</t>
  </si>
  <si>
    <t>Laptop (Nov 07)</t>
  </si>
  <si>
    <t>Server (Nov 07)</t>
  </si>
  <si>
    <t>VOIP (07)</t>
  </si>
  <si>
    <t>Large Monitor (07)</t>
  </si>
  <si>
    <t>Belkin Wireless USB</t>
  </si>
  <si>
    <t>Projector</t>
  </si>
  <si>
    <t>Large Monitor (Samsung  24")</t>
  </si>
  <si>
    <t>Kensington Locks</t>
  </si>
  <si>
    <t>Large Monitor (Acer 22")</t>
  </si>
  <si>
    <t>IT - Computers ( 1  x PC incl OEM software) ACER M464</t>
  </si>
  <si>
    <t>Tables (2 x folding tables)</t>
  </si>
  <si>
    <t>6 x Swivel Chair</t>
  </si>
  <si>
    <t>Hypertec USB HDD</t>
  </si>
  <si>
    <t>Easel</t>
  </si>
  <si>
    <t>Boxed Radiator Covering</t>
  </si>
  <si>
    <t>IT - Computers ( 1  x PC incl OEM software) e-machines EL1850</t>
  </si>
  <si>
    <t>Mat 140*180cm (x2, one with PHS plc at any one time for cleaning)</t>
  </si>
  <si>
    <t>Dawley House - Hall</t>
  </si>
  <si>
    <t>Rubber Mat 300*85cm</t>
  </si>
  <si>
    <t>Logo Mat 150*85cm (x2, one with PHS plc at any one time for cleaning)</t>
  </si>
  <si>
    <t>Dawley House - Lobby</t>
  </si>
  <si>
    <t>2 x Gazebo</t>
  </si>
  <si>
    <t>Photocopier - Develop ineo+ 220</t>
  </si>
  <si>
    <t>Projector Screen</t>
  </si>
  <si>
    <t>Printer - Lexmark X264dn</t>
  </si>
  <si>
    <t>Chairs (20 x Purple)</t>
  </si>
  <si>
    <t>Phoenix Datacombi 2501e</t>
  </si>
  <si>
    <t>HP Pavilion (Dec 2012)</t>
  </si>
  <si>
    <t>GreenPlanetInsulation - Pads &amp; Solar Guards.</t>
  </si>
  <si>
    <t>New Suspended Ceiling Light Fixtures</t>
  </si>
  <si>
    <t>All-in-one PC: HP 8300E AiO i7-3770 + RAM + Software</t>
  </si>
  <si>
    <t>WD MyBook 2TB Live</t>
  </si>
  <si>
    <t>APC Smart UPS</t>
  </si>
  <si>
    <t>Canon 1000D + (x3) lenses + flashgun + memory card</t>
  </si>
  <si>
    <t>Laptop: Travelmate P253-M C15/3230M</t>
  </si>
  <si>
    <t>Projector - BenQ 2800 WXGA</t>
  </si>
  <si>
    <t>2 x Draw Filing cabinet x 4</t>
  </si>
  <si>
    <t>Book Shelves Wooden x11</t>
  </si>
  <si>
    <t>Desks x 6</t>
  </si>
  <si>
    <t>safe Data Combi safe</t>
  </si>
  <si>
    <t>Blinds- office</t>
  </si>
  <si>
    <t>Samsung Galaxy A5 phones x5</t>
  </si>
  <si>
    <t>Apple iPad</t>
  </si>
  <si>
    <t>Apple iPhone</t>
  </si>
  <si>
    <t>Popcorn Machine</t>
  </si>
  <si>
    <t>Lawnflite Lawnmower</t>
  </si>
  <si>
    <t>B&amp;Q Lawnmower</t>
  </si>
  <si>
    <t>STHL Blower</t>
  </si>
  <si>
    <t>STHL Strimmer</t>
  </si>
  <si>
    <t>STHL Hedge Cutter</t>
  </si>
  <si>
    <t>Totals</t>
  </si>
  <si>
    <t>Stainless Steel Lockable Cupboard Base Unit</t>
  </si>
  <si>
    <t>DTH Kitchen</t>
  </si>
  <si>
    <t>Stainless Steel Wall Cupboard</t>
  </si>
  <si>
    <t>Lincat EB3FX Automatic Water Boiler</t>
  </si>
  <si>
    <t>Stainless Steel Wall Bench</t>
  </si>
  <si>
    <t>Tefcold Upright Refridgerator</t>
  </si>
  <si>
    <t>Tefcold Upright Freezer</t>
  </si>
  <si>
    <t>Stainless Steel Wall Bench (3 x Draws)</t>
  </si>
  <si>
    <t>Lincat ESLR9 6 Ring Cooking Range</t>
  </si>
  <si>
    <t>Lincat GR3 Grill &amp; Wall Bracket</t>
  </si>
  <si>
    <t>Stainless Steel Extraction Canopy</t>
  </si>
  <si>
    <t>Stainless Steel Wall Cladding</t>
  </si>
  <si>
    <t>Stainless Steel Corner Wall Bench</t>
  </si>
  <si>
    <t>Samsung 1100 Wattb Microwave Oven</t>
  </si>
  <si>
    <t>Fly Killer</t>
  </si>
  <si>
    <t>Stainless Steel Handwash Basin with Taps</t>
  </si>
  <si>
    <t>Stainless Steel Sink Unit with Taps</t>
  </si>
  <si>
    <t>Hobart Front Loading Dishwasher</t>
  </si>
  <si>
    <t>Stainless Steel Stand</t>
  </si>
  <si>
    <t>Stainless Steel Lockable Sink Unit with Taps</t>
  </si>
  <si>
    <t>Stainless Steel Wall Bench (Open Under)</t>
  </si>
  <si>
    <t>Stainless Steel Wall Shelf</t>
  </si>
  <si>
    <t>Glass Washer Stand</t>
  </si>
  <si>
    <t>Moffat VCHT3 Hop Top - Heated Hot Cupboard</t>
  </si>
  <si>
    <t>Waste Sack Holder</t>
  </si>
  <si>
    <t>Hostess trolley</t>
  </si>
  <si>
    <t>Plates 10" (12)</t>
  </si>
  <si>
    <t>Plates 6.5" (12)</t>
  </si>
  <si>
    <t>Bowls 6" (12)</t>
  </si>
  <si>
    <t>Table number stands</t>
  </si>
  <si>
    <t>Insulated jugs black</t>
  </si>
  <si>
    <t>Insulated jugs white</t>
  </si>
  <si>
    <t>High chair</t>
  </si>
  <si>
    <t>Kitchenaid mixer</t>
  </si>
  <si>
    <t>Hotdog Steamer</t>
  </si>
  <si>
    <t>Dawley Flix</t>
  </si>
  <si>
    <t>Sweet Cart</t>
  </si>
  <si>
    <t>Chalkboard</t>
  </si>
  <si>
    <t>Red Carpet</t>
  </si>
  <si>
    <t>Chairs</t>
  </si>
  <si>
    <t>Blinds</t>
  </si>
  <si>
    <t>Tablecloths</t>
  </si>
  <si>
    <t>Popcorn Machine Stand</t>
  </si>
  <si>
    <t>Bar</t>
  </si>
  <si>
    <t>Cash Register</t>
  </si>
  <si>
    <t>Hostess Trolley</t>
  </si>
  <si>
    <t>SIDS</t>
  </si>
  <si>
    <t>Ladders</t>
  </si>
  <si>
    <t>Batteries for device</t>
  </si>
  <si>
    <t>SIDS x4</t>
  </si>
  <si>
    <t>Steel sink 1800 x 650mm</t>
  </si>
  <si>
    <t>SS Cupboard base unit</t>
  </si>
  <si>
    <t>SS Wall cupboard 1500 x 300</t>
  </si>
  <si>
    <t>Corner wall bench</t>
  </si>
  <si>
    <t>Lincat Water Boiler</t>
  </si>
  <si>
    <t>Lincat Electric Ranges 6 ring</t>
  </si>
  <si>
    <t>Extraction Canopy</t>
  </si>
  <si>
    <t>Dawley Hse Kitchen</t>
  </si>
  <si>
    <t>Tefcold upright fridge</t>
  </si>
  <si>
    <t>Telford under counter freezer</t>
  </si>
  <si>
    <t>Flooring</t>
  </si>
  <si>
    <t>Tool hire scheme</t>
  </si>
  <si>
    <t>Sports eqt (sports hire scheme)</t>
  </si>
  <si>
    <t>Sports hire scheme</t>
  </si>
  <si>
    <t>Acer Aspire 3 Laptop</t>
  </si>
  <si>
    <t>Wireless Microphones</t>
  </si>
  <si>
    <t>Optoma Projector</t>
  </si>
  <si>
    <t>Blinds Dawley House</t>
  </si>
  <si>
    <t>Blue Plaques</t>
  </si>
  <si>
    <t>Malinslee</t>
  </si>
  <si>
    <t>Dawley Park</t>
  </si>
  <si>
    <t>Memorial plaque</t>
  </si>
  <si>
    <t>Captain Webb Event Board</t>
  </si>
  <si>
    <t xml:space="preserve">Arch </t>
  </si>
  <si>
    <t>Meadow Road</t>
  </si>
  <si>
    <t>Direction signs</t>
  </si>
  <si>
    <t>High st</t>
  </si>
  <si>
    <t>Large 2 x draw Filing Cabinet</t>
  </si>
  <si>
    <t>Buffer</t>
  </si>
  <si>
    <t>Storyteller chair</t>
  </si>
  <si>
    <t>Extendable hedge cutter</t>
  </si>
  <si>
    <t>Cordless drill</t>
  </si>
  <si>
    <t>Steel cupboard base 1500 x 650mm</t>
  </si>
  <si>
    <t>Steel cupboard Base 1300 x 650mm</t>
  </si>
  <si>
    <t>Steel Wall Cupboard</t>
  </si>
  <si>
    <t>Steel wall bench 1200 x 650</t>
  </si>
  <si>
    <t>Deckchair</t>
  </si>
  <si>
    <t>Steel centre bench</t>
  </si>
  <si>
    <t>Badge Of Office - Mayor</t>
  </si>
  <si>
    <t>Badge Of Office  - Deputy Mayor</t>
  </si>
  <si>
    <t>TBA</t>
  </si>
  <si>
    <t>35 High Street Dawley</t>
  </si>
  <si>
    <t>Public toilet</t>
  </si>
  <si>
    <t>King St</t>
  </si>
  <si>
    <t>Undercounter dishwasher</t>
  </si>
  <si>
    <t>2019/20 Aquisition</t>
  </si>
  <si>
    <t>Defib - Cardiac Science G3 AED , case and battery</t>
  </si>
  <si>
    <t>Asgard Shed Tool hire</t>
  </si>
  <si>
    <t>Asgard Shed- Gardeners</t>
  </si>
  <si>
    <t>2019/2020 acquisition</t>
  </si>
  <si>
    <t>Asgard Shed- large shed</t>
  </si>
  <si>
    <t>7x PCs</t>
  </si>
  <si>
    <t>COSHH cupboard</t>
  </si>
  <si>
    <t>LED lights</t>
  </si>
  <si>
    <t>Flagpoles</t>
  </si>
  <si>
    <t xml:space="preserve">Lighting rig </t>
  </si>
  <si>
    <t>Dawley house</t>
  </si>
  <si>
    <t xml:space="preserve"> Heating system DTH</t>
  </si>
  <si>
    <t>Heating system Dawley House</t>
  </si>
  <si>
    <t>Road closure signs</t>
  </si>
  <si>
    <t xml:space="preserve">Dawley Hse </t>
  </si>
  <si>
    <t>White rock</t>
  </si>
  <si>
    <t>DH Kitchen</t>
  </si>
  <si>
    <t>Heated trolley</t>
  </si>
  <si>
    <t>Toilets</t>
  </si>
  <si>
    <t>USB sockets</t>
  </si>
  <si>
    <t>Access buttons</t>
  </si>
  <si>
    <t>AV equipment</t>
  </si>
  <si>
    <t>Storage area</t>
  </si>
  <si>
    <t>Pipework boarding</t>
  </si>
  <si>
    <t>Reception Table</t>
  </si>
  <si>
    <t>Plaques</t>
  </si>
  <si>
    <t>Posts</t>
  </si>
  <si>
    <t>St. Leonards Field</t>
  </si>
  <si>
    <t>Reception Chairs x 2</t>
  </si>
  <si>
    <t>Postboxes x 2</t>
  </si>
  <si>
    <t>Safe Data Combi safe</t>
  </si>
  <si>
    <t>2020/21 acquisition</t>
  </si>
  <si>
    <t>APPENDIX O</t>
  </si>
  <si>
    <t>TO BE ADDED</t>
  </si>
  <si>
    <t xml:space="preserve">Smart Tv </t>
  </si>
  <si>
    <t>DTHA</t>
  </si>
  <si>
    <t>Zip boiler</t>
  </si>
  <si>
    <t>Fridge</t>
  </si>
  <si>
    <t>Sofa</t>
  </si>
  <si>
    <t>Boardroom chairs</t>
  </si>
  <si>
    <t>Boardroom table</t>
  </si>
  <si>
    <t>Storage units</t>
  </si>
  <si>
    <t xml:space="preserve">Reception desk </t>
  </si>
  <si>
    <t>Hand drier</t>
  </si>
  <si>
    <t>Sign</t>
  </si>
  <si>
    <t>Air curtain</t>
  </si>
  <si>
    <t>Glasswasher</t>
  </si>
  <si>
    <t>DTH</t>
  </si>
  <si>
    <t>Dawleys great banners</t>
  </si>
  <si>
    <t>HS</t>
  </si>
  <si>
    <t>Digital noticeboard</t>
  </si>
  <si>
    <t>GDTC gazebo</t>
  </si>
  <si>
    <t>Events</t>
  </si>
  <si>
    <t>Orla banners x 4</t>
  </si>
  <si>
    <t>Malinslee BMX bins x 3</t>
  </si>
  <si>
    <t>Projects</t>
  </si>
  <si>
    <t>Solar panels</t>
  </si>
  <si>
    <t>War memorial silhouettes x 2</t>
  </si>
  <si>
    <t>DH</t>
  </si>
  <si>
    <t>Event flags x 3</t>
  </si>
  <si>
    <t>Parasols x 6</t>
  </si>
  <si>
    <t>dth &amp; gdtc</t>
  </si>
  <si>
    <t>GDTC Bunting</t>
  </si>
  <si>
    <t xml:space="preserve">Event pigtails </t>
  </si>
  <si>
    <t>Popcorn machine</t>
  </si>
  <si>
    <t>Ice Machine</t>
  </si>
  <si>
    <t>Camera</t>
  </si>
  <si>
    <t>Comms</t>
  </si>
  <si>
    <t xml:space="preserve">Wireless mic </t>
  </si>
  <si>
    <t xml:space="preserve">Travel Tripod </t>
  </si>
  <si>
    <t xml:space="preserve">Hand sanitise stations </t>
  </si>
  <si>
    <t>DTH &amp; DH</t>
  </si>
  <si>
    <t>Reception chairs</t>
  </si>
  <si>
    <t>Leaflet stands</t>
  </si>
  <si>
    <t>Defibrillator &amp; Cabinet</t>
  </si>
  <si>
    <t>35 HS</t>
  </si>
  <si>
    <t>New laptops, docking stations and headsets</t>
  </si>
  <si>
    <t>GDTC</t>
  </si>
  <si>
    <t>New Boiler and radiators</t>
  </si>
  <si>
    <t xml:space="preserve">DTHA </t>
  </si>
  <si>
    <t>Hypertec USB HDD -Z:Drive</t>
  </si>
  <si>
    <t>All-in-one PC: HP 8300E AiO i7-3770 + RAM + Software - Admin PC</t>
  </si>
  <si>
    <t>Smart Tv</t>
  </si>
  <si>
    <t>Dawley Town Hall Annex</t>
  </si>
  <si>
    <t>Zip Boiler</t>
  </si>
  <si>
    <t>Boiler and radiators</t>
  </si>
  <si>
    <t>Reception Desk</t>
  </si>
  <si>
    <t>Boardroom Chairs</t>
  </si>
  <si>
    <t>Signage</t>
  </si>
  <si>
    <t>Glass Washer</t>
  </si>
  <si>
    <t>Ice machine</t>
  </si>
  <si>
    <t>Kitchen/drinks station</t>
  </si>
  <si>
    <t>Fire alarm infrastructure</t>
  </si>
  <si>
    <t>Side gate and double gates</t>
  </si>
  <si>
    <t>Dawley's Great banners</t>
  </si>
  <si>
    <t>Digital Noticeboard</t>
  </si>
  <si>
    <t>GDTC Gazebo</t>
  </si>
  <si>
    <t>Orla Banners</t>
  </si>
  <si>
    <t>Event flags</t>
  </si>
  <si>
    <t>DTH &amp; GDTC</t>
  </si>
  <si>
    <t>Event pigtails</t>
  </si>
  <si>
    <t>Wireless mic - filming</t>
  </si>
  <si>
    <t>Travel tripod</t>
  </si>
  <si>
    <t>Hand sanitiser stations</t>
  </si>
  <si>
    <t>Defibrillator &amp; cabinet</t>
  </si>
  <si>
    <t>Laptops, docking stations &amp; headsets</t>
  </si>
  <si>
    <t>Covid memorials</t>
  </si>
  <si>
    <t>Acoustic door retainers</t>
  </si>
  <si>
    <t>Alarm infrastructure</t>
  </si>
  <si>
    <t>35 High Street</t>
  </si>
  <si>
    <t>2021/22 Aquisition</t>
  </si>
  <si>
    <t>DJI Drone</t>
  </si>
  <si>
    <t>All in one PA system and stand</t>
  </si>
  <si>
    <t>Office Furniture  6 x Pedastalls</t>
  </si>
  <si>
    <t>Heating system DTH</t>
  </si>
  <si>
    <t>2022/23 Aquisition</t>
  </si>
  <si>
    <t>Metal magnetic noticeboard (green)</t>
  </si>
  <si>
    <t>Little Dawley</t>
  </si>
  <si>
    <t>Doseley (Nisa)</t>
  </si>
  <si>
    <t>Wooden platform</t>
  </si>
  <si>
    <t>Jubillee Woods</t>
  </si>
  <si>
    <t>Exterior LED lighting</t>
  </si>
  <si>
    <t>St. Leonards Church</t>
  </si>
  <si>
    <t>Smart TV 70"</t>
  </si>
  <si>
    <t>Dawley Town Hall Office</t>
  </si>
  <si>
    <t>Remembrance bench</t>
  </si>
  <si>
    <t>Silent Tommy soldiers x 2</t>
  </si>
  <si>
    <t>Motorola radios (walkie talkies)</t>
  </si>
  <si>
    <t>Spare battery for Cano Eos-R camera</t>
  </si>
  <si>
    <t xml:space="preserve">Lens adapter for Canon Eos-R </t>
  </si>
  <si>
    <t>Multi sports combo games table</t>
  </si>
  <si>
    <t>Nintendo switch</t>
  </si>
  <si>
    <t xml:space="preserve">Xbox series s </t>
  </si>
  <si>
    <t>Youth club</t>
  </si>
  <si>
    <t>Basketball game</t>
  </si>
  <si>
    <t>2023/34 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</si>
</sst>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44" fontId="2" fillId="0" borderId="6" xfId="1" applyFont="1" applyFill="1" applyBorder="1" applyAlignment="1">
      <alignment vertical="center" wrapText="1"/>
    </xf>
    <xf numFmtId="44" fontId="2" fillId="0" borderId="6" xfId="1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left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44" fontId="2" fillId="0" borderId="21" xfId="1" applyFont="1" applyFill="1" applyBorder="1" applyAlignment="1">
      <alignment vertical="center" wrapText="1"/>
    </xf>
    <xf numFmtId="44" fontId="2" fillId="0" borderId="2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4" fontId="3" fillId="0" borderId="2" xfId="1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 vertical="center" wrapText="1"/>
    </xf>
    <xf numFmtId="17" fontId="2" fillId="0" borderId="21" xfId="0" applyNumberFormat="1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7" fontId="2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44" fontId="3" fillId="0" borderId="6" xfId="1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17" fontId="2" fillId="0" borderId="12" xfId="0" applyNumberFormat="1" applyFont="1" applyBorder="1" applyAlignment="1">
      <alignment horizontal="center" vertical="center" wrapText="1"/>
    </xf>
    <xf numFmtId="44" fontId="2" fillId="0" borderId="12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0" fontId="2" fillId="0" borderId="0" xfId="0" applyFont="1"/>
    <xf numFmtId="44" fontId="2" fillId="0" borderId="6" xfId="0" applyNumberFormat="1" applyFont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vertical="center" wrapText="1"/>
    </xf>
    <xf numFmtId="8" fontId="2" fillId="0" borderId="6" xfId="1" applyNumberFormat="1" applyFont="1" applyFill="1" applyBorder="1" applyAlignment="1">
      <alignment horizontal="center" vertical="center" wrapText="1"/>
    </xf>
    <xf numFmtId="6" fontId="2" fillId="0" borderId="6" xfId="1" applyNumberFormat="1" applyFont="1" applyFill="1" applyBorder="1" applyAlignment="1">
      <alignment vertical="center" wrapText="1"/>
    </xf>
    <xf numFmtId="6" fontId="2" fillId="0" borderId="6" xfId="1" applyNumberFormat="1" applyFont="1" applyFill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17" fontId="2" fillId="0" borderId="21" xfId="0" applyNumberFormat="1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17" fontId="3" fillId="0" borderId="18" xfId="0" applyNumberFormat="1" applyFont="1" applyBorder="1" applyAlignment="1">
      <alignment horizontal="center" vertical="center" wrapText="1"/>
    </xf>
    <xf numFmtId="44" fontId="3" fillId="0" borderId="18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3" fillId="0" borderId="4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 wrapText="1"/>
    </xf>
    <xf numFmtId="44" fontId="2" fillId="0" borderId="7" xfId="1" applyFont="1" applyFill="1" applyBorder="1" applyAlignment="1">
      <alignment vertical="center" wrapText="1"/>
    </xf>
    <xf numFmtId="44" fontId="2" fillId="0" borderId="23" xfId="1" applyFont="1" applyFill="1" applyBorder="1" applyAlignment="1">
      <alignment vertical="center" wrapText="1"/>
    </xf>
    <xf numFmtId="44" fontId="3" fillId="0" borderId="3" xfId="1" applyFont="1" applyFill="1" applyBorder="1" applyAlignment="1">
      <alignment vertical="center" wrapText="1"/>
    </xf>
    <xf numFmtId="44" fontId="2" fillId="0" borderId="19" xfId="1" applyFont="1" applyFill="1" applyBorder="1" applyAlignment="1">
      <alignment vertical="center" wrapText="1"/>
    </xf>
    <xf numFmtId="44" fontId="2" fillId="0" borderId="13" xfId="1" applyFont="1" applyFill="1" applyBorder="1" applyAlignment="1">
      <alignment vertical="center" wrapText="1"/>
    </xf>
    <xf numFmtId="44" fontId="3" fillId="0" borderId="7" xfId="1" applyFont="1" applyFill="1" applyBorder="1" applyAlignment="1">
      <alignment horizontal="center" vertical="center" wrapText="1"/>
    </xf>
    <xf numFmtId="44" fontId="5" fillId="0" borderId="6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7" fontId="5" fillId="0" borderId="2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2" fillId="0" borderId="6" xfId="0" applyNumberFormat="1" applyFont="1" applyBorder="1" applyAlignment="1">
      <alignment horizontal="left" vertical="center" wrapText="1"/>
    </xf>
    <xf numFmtId="44" fontId="5" fillId="0" borderId="21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4" fontId="2" fillId="0" borderId="2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4" fontId="2" fillId="0" borderId="0" xfId="0" applyNumberFormat="1" applyFont="1"/>
    <xf numFmtId="6" fontId="2" fillId="0" borderId="0" xfId="0" applyNumberFormat="1" applyFont="1"/>
    <xf numFmtId="14" fontId="2" fillId="0" borderId="0" xfId="0" applyNumberFormat="1" applyFont="1"/>
    <xf numFmtId="0" fontId="3" fillId="0" borderId="0" xfId="0" applyFont="1"/>
    <xf numFmtId="0" fontId="2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6" fillId="0" borderId="0" xfId="0" applyFont="1"/>
    <xf numFmtId="44" fontId="2" fillId="0" borderId="6" xfId="0" applyNumberFormat="1" applyFont="1" applyBorder="1"/>
    <xf numFmtId="44" fontId="5" fillId="0" borderId="6" xfId="0" applyNumberFormat="1" applyFont="1" applyBorder="1"/>
    <xf numFmtId="0" fontId="2" fillId="0" borderId="21" xfId="0" applyFont="1" applyBorder="1"/>
    <xf numFmtId="44" fontId="2" fillId="0" borderId="0" xfId="1" applyFont="1" applyFill="1" applyAlignment="1">
      <alignment horizontal="center" vertical="center" wrapText="1"/>
    </xf>
    <xf numFmtId="44" fontId="2" fillId="0" borderId="27" xfId="1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17" fontId="2" fillId="2" borderId="6" xfId="0" applyNumberFormat="1" applyFont="1" applyFill="1" applyBorder="1" applyAlignment="1">
      <alignment horizontal="center" vertical="center" wrapText="1"/>
    </xf>
    <xf numFmtId="44" fontId="2" fillId="2" borderId="6" xfId="1" applyFont="1" applyFill="1" applyBorder="1" applyAlignment="1">
      <alignment vertical="center" wrapText="1"/>
    </xf>
    <xf numFmtId="44" fontId="2" fillId="2" borderId="6" xfId="1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left"/>
    </xf>
    <xf numFmtId="17" fontId="2" fillId="2" borderId="6" xfId="0" applyNumberFormat="1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right"/>
    </xf>
    <xf numFmtId="0" fontId="2" fillId="2" borderId="6" xfId="0" applyFont="1" applyFill="1" applyBorder="1"/>
    <xf numFmtId="0" fontId="2" fillId="2" borderId="0" xfId="0" applyFont="1" applyFill="1"/>
    <xf numFmtId="0" fontId="5" fillId="0" borderId="6" xfId="0" applyFont="1" applyBorder="1"/>
    <xf numFmtId="0" fontId="2" fillId="0" borderId="0" xfId="0" applyFont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164" fontId="2" fillId="0" borderId="0" xfId="0" applyNumberFormat="1" applyFont="1"/>
    <xf numFmtId="8" fontId="2" fillId="0" borderId="0" xfId="0" applyNumberFormat="1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17" fontId="2" fillId="3" borderId="6" xfId="0" applyNumberFormat="1" applyFont="1" applyFill="1" applyBorder="1" applyAlignment="1">
      <alignment horizontal="center" vertical="center" wrapText="1"/>
    </xf>
    <xf numFmtId="44" fontId="2" fillId="3" borderId="6" xfId="1" applyFont="1" applyFill="1" applyBorder="1" applyAlignment="1">
      <alignment vertical="center" wrapText="1"/>
    </xf>
    <xf numFmtId="44" fontId="2" fillId="3" borderId="6" xfId="1" applyFont="1" applyFill="1" applyBorder="1" applyAlignment="1">
      <alignment horizontal="center" vertical="center" wrapText="1"/>
    </xf>
    <xf numFmtId="44" fontId="2" fillId="3" borderId="7" xfId="1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17" fontId="2" fillId="4" borderId="6" xfId="0" applyNumberFormat="1" applyFont="1" applyFill="1" applyBorder="1" applyAlignment="1">
      <alignment horizontal="center" vertical="center" wrapText="1"/>
    </xf>
    <xf numFmtId="44" fontId="2" fillId="4" borderId="6" xfId="1" applyFont="1" applyFill="1" applyBorder="1" applyAlignment="1">
      <alignment vertical="center" wrapText="1"/>
    </xf>
    <xf numFmtId="44" fontId="2" fillId="4" borderId="6" xfId="1" applyFont="1" applyFill="1" applyBorder="1" applyAlignment="1">
      <alignment horizontal="center" vertical="center" wrapText="1"/>
    </xf>
    <xf numFmtId="44" fontId="2" fillId="4" borderId="7" xfId="1" applyFont="1" applyFill="1" applyBorder="1" applyAlignment="1">
      <alignment vertical="center" wrapText="1"/>
    </xf>
    <xf numFmtId="0" fontId="2" fillId="0" borderId="18" xfId="0" applyFont="1" applyBorder="1"/>
    <xf numFmtId="44" fontId="2" fillId="0" borderId="6" xfId="0" applyNumberFormat="1" applyFont="1" applyBorder="1" applyAlignment="1">
      <alignment horizontal="center"/>
    </xf>
    <xf numFmtId="44" fontId="5" fillId="0" borderId="6" xfId="0" applyNumberFormat="1" applyFont="1" applyBorder="1" applyAlignment="1">
      <alignment horizontal="center"/>
    </xf>
    <xf numFmtId="44" fontId="2" fillId="0" borderId="0" xfId="0" applyNumberFormat="1" applyFont="1" applyAlignment="1">
      <alignment horizontal="center"/>
    </xf>
    <xf numFmtId="44" fontId="3" fillId="0" borderId="2" xfId="1" applyFont="1" applyFill="1" applyBorder="1" applyAlignment="1">
      <alignment horizontal="center" vertical="center" wrapText="1"/>
    </xf>
    <xf numFmtId="44" fontId="3" fillId="0" borderId="18" xfId="1" applyFont="1" applyFill="1" applyBorder="1" applyAlignment="1">
      <alignment horizontal="center" vertical="center" wrapText="1"/>
    </xf>
    <xf numFmtId="44" fontId="2" fillId="0" borderId="21" xfId="0" applyNumberFormat="1" applyFont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4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 wrapText="1"/>
    </xf>
    <xf numFmtId="17" fontId="2" fillId="0" borderId="21" xfId="0" applyNumberFormat="1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44" fontId="2" fillId="0" borderId="6" xfId="0" applyNumberFormat="1" applyFont="1" applyFill="1" applyBorder="1" applyAlignment="1">
      <alignment horizontal="center"/>
    </xf>
    <xf numFmtId="44" fontId="2" fillId="0" borderId="21" xfId="0" applyNumberFormat="1" applyFont="1" applyFill="1" applyBorder="1" applyAlignment="1">
      <alignment horizontal="center" vertical="center"/>
    </xf>
    <xf numFmtId="0" fontId="2" fillId="0" borderId="0" xfId="0" applyFont="1" applyFill="1"/>
    <xf numFmtId="44" fontId="2" fillId="0" borderId="0" xfId="0" applyNumberFormat="1" applyFont="1" applyFill="1"/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 wrapText="1"/>
    </xf>
    <xf numFmtId="17" fontId="5" fillId="0" borderId="21" xfId="0" applyNumberFormat="1" applyFont="1" applyFill="1" applyBorder="1" applyAlignment="1">
      <alignment horizontal="left" vertical="center" wrapText="1"/>
    </xf>
    <xf numFmtId="44" fontId="5" fillId="0" borderId="21" xfId="1" applyFont="1" applyFill="1" applyBorder="1" applyAlignment="1">
      <alignment vertical="center" wrapText="1"/>
    </xf>
    <xf numFmtId="44" fontId="5" fillId="0" borderId="21" xfId="0" applyNumberFormat="1" applyFont="1" applyFill="1" applyBorder="1" applyAlignment="1">
      <alignment horizontal="center" vertical="center"/>
    </xf>
    <xf numFmtId="44" fontId="2" fillId="0" borderId="6" xfId="0" applyNumberFormat="1" applyFont="1" applyFill="1" applyBorder="1"/>
    <xf numFmtId="0" fontId="5" fillId="0" borderId="6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65"/>
  <sheetViews>
    <sheetView zoomScale="70" zoomScaleNormal="70" workbookViewId="0">
      <pane ySplit="7" topLeftCell="A218" activePane="bottomLeft" state="frozen"/>
      <selection pane="bottomLeft" activeCell="I250" sqref="I250"/>
    </sheetView>
  </sheetViews>
  <sheetFormatPr defaultColWidth="9.1796875" defaultRowHeight="15.5" x14ac:dyDescent="0.35"/>
  <cols>
    <col min="1" max="1" width="38.81640625" style="45" customWidth="1"/>
    <col min="2" max="2" width="42.54296875" style="45" bestFit="1" customWidth="1"/>
    <col min="3" max="3" width="15.1796875" style="45" bestFit="1" customWidth="1"/>
    <col min="4" max="4" width="12.7265625" style="45" bestFit="1" customWidth="1"/>
    <col min="5" max="5" width="15.26953125" style="45" bestFit="1" customWidth="1"/>
    <col min="6" max="7" width="17.1796875" style="45" bestFit="1" customWidth="1"/>
    <col min="8" max="8" width="13.453125" style="45" bestFit="1" customWidth="1"/>
    <col min="9" max="9" width="17.54296875" style="45" bestFit="1" customWidth="1"/>
    <col min="10" max="10" width="17.26953125" style="45" customWidth="1"/>
    <col min="11" max="11" width="17.1796875" style="80" bestFit="1" customWidth="1"/>
    <col min="12" max="14" width="9.1796875" style="45"/>
    <col min="15" max="15" width="17.54296875" style="45" bestFit="1" customWidth="1"/>
    <col min="16" max="16384" width="9.1796875" style="45"/>
  </cols>
  <sheetData>
    <row r="1" spans="1:11" x14ac:dyDescent="0.35">
      <c r="A1" s="45" t="s">
        <v>0</v>
      </c>
      <c r="C1" s="45" t="s">
        <v>1</v>
      </c>
    </row>
    <row r="3" spans="1:11" x14ac:dyDescent="0.35">
      <c r="A3" s="45" t="s">
        <v>2</v>
      </c>
      <c r="B3" s="81"/>
      <c r="C3" s="82">
        <v>43892</v>
      </c>
    </row>
    <row r="5" spans="1:11" ht="16" thickBot="1" x14ac:dyDescent="0.4"/>
    <row r="6" spans="1:11" ht="16" thickBot="1" x14ac:dyDescent="0.4">
      <c r="A6" s="145" t="s">
        <v>3</v>
      </c>
      <c r="B6" s="146"/>
      <c r="C6" s="146"/>
      <c r="D6" s="146"/>
      <c r="E6" s="146"/>
      <c r="F6" s="146"/>
      <c r="G6" s="146"/>
      <c r="H6" s="146"/>
      <c r="I6" s="146"/>
      <c r="J6" s="146"/>
      <c r="K6" s="147"/>
    </row>
    <row r="7" spans="1:11" ht="31.5" thickBot="1" x14ac:dyDescent="0.4">
      <c r="A7" s="1" t="s">
        <v>4</v>
      </c>
      <c r="B7" s="2" t="s">
        <v>5</v>
      </c>
      <c r="C7" s="3" t="s">
        <v>6</v>
      </c>
      <c r="D7" s="1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226</v>
      </c>
      <c r="K7" s="4" t="s">
        <v>13</v>
      </c>
    </row>
    <row r="8" spans="1:11" ht="31" x14ac:dyDescent="0.35">
      <c r="A8" s="5">
        <v>1</v>
      </c>
      <c r="B8" s="6" t="s">
        <v>220</v>
      </c>
      <c r="C8" s="7" t="s">
        <v>14</v>
      </c>
      <c r="D8" s="8"/>
      <c r="E8" s="9">
        <v>160</v>
      </c>
      <c r="F8" s="9">
        <v>160</v>
      </c>
      <c r="G8" s="9">
        <v>160</v>
      </c>
      <c r="H8" s="9">
        <f t="shared" ref="H8:H24" si="0">F8-G8</f>
        <v>0</v>
      </c>
      <c r="I8" s="10"/>
      <c r="J8" s="10"/>
      <c r="K8" s="64">
        <v>160</v>
      </c>
    </row>
    <row r="9" spans="1:11" ht="31" x14ac:dyDescent="0.35">
      <c r="A9" s="5">
        <v>2</v>
      </c>
      <c r="B9" s="6" t="s">
        <v>219</v>
      </c>
      <c r="C9" s="7" t="s">
        <v>14</v>
      </c>
      <c r="D9" s="8"/>
      <c r="E9" s="9">
        <v>700</v>
      </c>
      <c r="F9" s="9">
        <v>700</v>
      </c>
      <c r="G9" s="9">
        <v>700</v>
      </c>
      <c r="H9" s="9">
        <f t="shared" si="0"/>
        <v>0</v>
      </c>
      <c r="I9" s="10"/>
      <c r="J9" s="10"/>
      <c r="K9" s="64">
        <v>700</v>
      </c>
    </row>
    <row r="10" spans="1:11" ht="31" x14ac:dyDescent="0.35">
      <c r="A10" s="5">
        <v>3</v>
      </c>
      <c r="B10" s="6" t="s">
        <v>15</v>
      </c>
      <c r="C10" s="7" t="s">
        <v>14</v>
      </c>
      <c r="D10" s="8"/>
      <c r="E10" s="9"/>
      <c r="F10" s="9">
        <v>2500</v>
      </c>
      <c r="G10" s="9">
        <v>2500</v>
      </c>
      <c r="H10" s="9">
        <f t="shared" si="0"/>
        <v>0</v>
      </c>
      <c r="I10" s="10"/>
      <c r="J10" s="10"/>
      <c r="K10" s="64">
        <v>2500</v>
      </c>
    </row>
    <row r="11" spans="1:11" ht="31" x14ac:dyDescent="0.35">
      <c r="A11" s="5">
        <v>4</v>
      </c>
      <c r="B11" s="6" t="s">
        <v>16</v>
      </c>
      <c r="C11" s="7" t="s">
        <v>14</v>
      </c>
      <c r="D11" s="8"/>
      <c r="E11" s="9">
        <v>360</v>
      </c>
      <c r="F11" s="9">
        <v>360</v>
      </c>
      <c r="G11" s="9">
        <v>360</v>
      </c>
      <c r="H11" s="9">
        <f t="shared" si="0"/>
        <v>0</v>
      </c>
      <c r="I11" s="10"/>
      <c r="J11" s="10"/>
      <c r="K11" s="64">
        <v>360</v>
      </c>
    </row>
    <row r="12" spans="1:11" ht="31" x14ac:dyDescent="0.35">
      <c r="A12" s="5">
        <v>5</v>
      </c>
      <c r="B12" s="6" t="s">
        <v>17</v>
      </c>
      <c r="C12" s="7" t="s">
        <v>14</v>
      </c>
      <c r="D12" s="8"/>
      <c r="E12" s="9"/>
      <c r="F12" s="9">
        <v>500</v>
      </c>
      <c r="G12" s="9">
        <v>500</v>
      </c>
      <c r="H12" s="9">
        <f t="shared" si="0"/>
        <v>0</v>
      </c>
      <c r="I12" s="10"/>
      <c r="J12" s="10"/>
      <c r="K12" s="64">
        <v>500</v>
      </c>
    </row>
    <row r="13" spans="1:11" x14ac:dyDescent="0.35">
      <c r="A13" s="5">
        <v>6</v>
      </c>
      <c r="B13" s="6" t="s">
        <v>18</v>
      </c>
      <c r="C13" s="7" t="s">
        <v>19</v>
      </c>
      <c r="D13" s="8"/>
      <c r="E13" s="9"/>
      <c r="F13" s="9">
        <v>5000</v>
      </c>
      <c r="G13" s="9">
        <v>5000</v>
      </c>
      <c r="H13" s="9">
        <f t="shared" si="0"/>
        <v>0</v>
      </c>
      <c r="I13" s="10"/>
      <c r="J13" s="10"/>
      <c r="K13" s="64">
        <v>5000</v>
      </c>
    </row>
    <row r="14" spans="1:11" ht="31" x14ac:dyDescent="0.35">
      <c r="A14" s="5">
        <v>7</v>
      </c>
      <c r="B14" s="6" t="s">
        <v>20</v>
      </c>
      <c r="C14" s="7" t="s">
        <v>21</v>
      </c>
      <c r="D14" s="8">
        <v>2008</v>
      </c>
      <c r="E14" s="9">
        <v>1530</v>
      </c>
      <c r="F14" s="9">
        <v>1530</v>
      </c>
      <c r="G14" s="9">
        <v>1530</v>
      </c>
      <c r="H14" s="9">
        <f t="shared" si="0"/>
        <v>0</v>
      </c>
      <c r="I14" s="10"/>
      <c r="J14" s="10"/>
      <c r="K14" s="64">
        <v>1530</v>
      </c>
    </row>
    <row r="15" spans="1:11" x14ac:dyDescent="0.35">
      <c r="A15" s="5">
        <v>8</v>
      </c>
      <c r="B15" s="6" t="s">
        <v>22</v>
      </c>
      <c r="C15" s="7" t="s">
        <v>23</v>
      </c>
      <c r="D15" s="8">
        <v>2008</v>
      </c>
      <c r="E15" s="9">
        <v>3550</v>
      </c>
      <c r="F15" s="9">
        <v>3550</v>
      </c>
      <c r="G15" s="9">
        <v>3550</v>
      </c>
      <c r="H15" s="9">
        <f t="shared" si="0"/>
        <v>0</v>
      </c>
      <c r="I15" s="10"/>
      <c r="J15" s="10"/>
      <c r="K15" s="64">
        <v>3550</v>
      </c>
    </row>
    <row r="16" spans="1:11" ht="31" x14ac:dyDescent="0.35">
      <c r="A16" s="5">
        <v>9</v>
      </c>
      <c r="B16" s="6" t="s">
        <v>24</v>
      </c>
      <c r="C16" s="7" t="s">
        <v>19</v>
      </c>
      <c r="D16" s="8">
        <v>2008</v>
      </c>
      <c r="E16" s="9">
        <v>268.93</v>
      </c>
      <c r="F16" s="9">
        <v>268.93</v>
      </c>
      <c r="G16" s="9">
        <v>268.93</v>
      </c>
      <c r="H16" s="9">
        <f t="shared" si="0"/>
        <v>0</v>
      </c>
      <c r="I16" s="10"/>
      <c r="J16" s="10"/>
      <c r="K16" s="64">
        <v>268.93</v>
      </c>
    </row>
    <row r="17" spans="1:11" x14ac:dyDescent="0.35">
      <c r="A17" s="5">
        <v>10</v>
      </c>
      <c r="B17" s="6" t="s">
        <v>25</v>
      </c>
      <c r="C17" s="7" t="s">
        <v>23</v>
      </c>
      <c r="D17" s="11">
        <v>40501</v>
      </c>
      <c r="E17" s="9">
        <v>4542.8</v>
      </c>
      <c r="F17" s="9">
        <v>4542.8</v>
      </c>
      <c r="G17" s="9">
        <v>4542.8</v>
      </c>
      <c r="H17" s="9">
        <f t="shared" si="0"/>
        <v>0</v>
      </c>
      <c r="I17" s="10"/>
      <c r="J17" s="10"/>
      <c r="K17" s="64">
        <v>4542.8</v>
      </c>
    </row>
    <row r="18" spans="1:11" x14ac:dyDescent="0.35">
      <c r="A18" s="5">
        <v>11</v>
      </c>
      <c r="B18" s="6" t="s">
        <v>26</v>
      </c>
      <c r="C18" s="7" t="s">
        <v>23</v>
      </c>
      <c r="D18" s="11">
        <v>40501</v>
      </c>
      <c r="E18" s="9">
        <v>12150</v>
      </c>
      <c r="F18" s="9">
        <v>12150</v>
      </c>
      <c r="G18" s="9">
        <v>12150</v>
      </c>
      <c r="H18" s="9">
        <f t="shared" si="0"/>
        <v>0</v>
      </c>
      <c r="I18" s="10"/>
      <c r="J18" s="10"/>
      <c r="K18" s="64">
        <v>12150</v>
      </c>
    </row>
    <row r="19" spans="1:11" ht="31" x14ac:dyDescent="0.35">
      <c r="A19" s="5">
        <v>12</v>
      </c>
      <c r="B19" s="6" t="s">
        <v>27</v>
      </c>
      <c r="C19" s="7" t="s">
        <v>28</v>
      </c>
      <c r="D19" s="11"/>
      <c r="E19" s="9">
        <f>1617+607</f>
        <v>2224</v>
      </c>
      <c r="F19" s="9">
        <f t="shared" ref="F19:G19" si="1">E19</f>
        <v>2224</v>
      </c>
      <c r="G19" s="9">
        <f t="shared" si="1"/>
        <v>2224</v>
      </c>
      <c r="H19" s="9">
        <f t="shared" si="0"/>
        <v>0</v>
      </c>
      <c r="I19" s="10"/>
      <c r="J19" s="10">
        <f>H19</f>
        <v>0</v>
      </c>
      <c r="K19" s="64">
        <f t="shared" ref="K19:K24" si="2">F19</f>
        <v>2224</v>
      </c>
    </row>
    <row r="20" spans="1:11" x14ac:dyDescent="0.35">
      <c r="A20" s="5">
        <v>13</v>
      </c>
      <c r="B20" s="6" t="s">
        <v>18</v>
      </c>
      <c r="C20" s="7" t="s">
        <v>19</v>
      </c>
      <c r="D20" s="11">
        <v>41570</v>
      </c>
      <c r="E20" s="9">
        <v>2000</v>
      </c>
      <c r="F20" s="9">
        <v>2000</v>
      </c>
      <c r="G20" s="9">
        <v>2000</v>
      </c>
      <c r="H20" s="9">
        <f t="shared" si="0"/>
        <v>0</v>
      </c>
      <c r="I20" s="10"/>
      <c r="J20" s="10">
        <f>H20</f>
        <v>0</v>
      </c>
      <c r="K20" s="64">
        <f t="shared" si="2"/>
        <v>2000</v>
      </c>
    </row>
    <row r="21" spans="1:11" ht="31" x14ac:dyDescent="0.35">
      <c r="A21" s="5">
        <v>14</v>
      </c>
      <c r="B21" s="6" t="s">
        <v>29</v>
      </c>
      <c r="C21" s="7" t="s">
        <v>14</v>
      </c>
      <c r="D21" s="11">
        <v>41555</v>
      </c>
      <c r="E21" s="9"/>
      <c r="F21" s="9">
        <v>1250</v>
      </c>
      <c r="G21" s="9">
        <v>1250</v>
      </c>
      <c r="H21" s="9">
        <f t="shared" si="0"/>
        <v>0</v>
      </c>
      <c r="I21" s="10"/>
      <c r="J21" s="10">
        <f t="shared" ref="J21:J24" si="3">H21</f>
        <v>0</v>
      </c>
      <c r="K21" s="64">
        <f t="shared" si="2"/>
        <v>1250</v>
      </c>
    </row>
    <row r="22" spans="1:11" ht="31" x14ac:dyDescent="0.35">
      <c r="A22" s="5">
        <v>15</v>
      </c>
      <c r="B22" s="6" t="s">
        <v>30</v>
      </c>
      <c r="C22" s="7" t="s">
        <v>14</v>
      </c>
      <c r="D22" s="11">
        <v>41555</v>
      </c>
      <c r="E22" s="9"/>
      <c r="F22" s="9">
        <v>1250</v>
      </c>
      <c r="G22" s="9">
        <v>1250</v>
      </c>
      <c r="H22" s="9">
        <f t="shared" si="0"/>
        <v>0</v>
      </c>
      <c r="I22" s="10"/>
      <c r="J22" s="10">
        <f t="shared" si="3"/>
        <v>0</v>
      </c>
      <c r="K22" s="64">
        <f t="shared" si="2"/>
        <v>1250</v>
      </c>
    </row>
    <row r="23" spans="1:11" ht="31" x14ac:dyDescent="0.35">
      <c r="A23" s="5">
        <v>16</v>
      </c>
      <c r="B23" s="6" t="s">
        <v>31</v>
      </c>
      <c r="C23" s="7" t="s">
        <v>14</v>
      </c>
      <c r="D23" s="11">
        <v>41555</v>
      </c>
      <c r="E23" s="9"/>
      <c r="F23" s="9">
        <v>1250</v>
      </c>
      <c r="G23" s="9">
        <v>1250</v>
      </c>
      <c r="H23" s="9">
        <f t="shared" si="0"/>
        <v>0</v>
      </c>
      <c r="I23" s="10"/>
      <c r="J23" s="10">
        <f t="shared" si="3"/>
        <v>0</v>
      </c>
      <c r="K23" s="64">
        <f t="shared" si="2"/>
        <v>1250</v>
      </c>
    </row>
    <row r="24" spans="1:11" ht="31.5" thickBot="1" x14ac:dyDescent="0.4">
      <c r="A24" s="12">
        <v>17</v>
      </c>
      <c r="B24" s="13" t="s">
        <v>32</v>
      </c>
      <c r="C24" s="14" t="s">
        <v>14</v>
      </c>
      <c r="D24" s="15">
        <v>41555</v>
      </c>
      <c r="E24" s="16"/>
      <c r="F24" s="16">
        <v>1250</v>
      </c>
      <c r="G24" s="16">
        <v>1250</v>
      </c>
      <c r="H24" s="16">
        <f t="shared" si="0"/>
        <v>0</v>
      </c>
      <c r="I24" s="17"/>
      <c r="J24" s="17">
        <f t="shared" si="3"/>
        <v>0</v>
      </c>
      <c r="K24" s="65">
        <f t="shared" si="2"/>
        <v>1250</v>
      </c>
    </row>
    <row r="25" spans="1:11" s="83" customFormat="1" ht="16" thickBot="1" x14ac:dyDescent="0.4">
      <c r="A25" s="18" t="s">
        <v>33</v>
      </c>
      <c r="B25" s="19"/>
      <c r="C25" s="79"/>
      <c r="D25" s="20"/>
      <c r="E25" s="21">
        <f>SUM(E8:E24)</f>
        <v>27485.73</v>
      </c>
      <c r="F25" s="21">
        <f t="shared" ref="F25:G25" si="4">SUM(F8:F24)</f>
        <v>40485.729999999996</v>
      </c>
      <c r="G25" s="21">
        <f t="shared" si="4"/>
        <v>40485.729999999996</v>
      </c>
      <c r="H25" s="21"/>
      <c r="I25" s="21"/>
      <c r="J25" s="21"/>
      <c r="K25" s="66">
        <f t="shared" ref="K25" si="5">SUM(K8:K24)</f>
        <v>40485.729999999996</v>
      </c>
    </row>
    <row r="26" spans="1:11" x14ac:dyDescent="0.35">
      <c r="A26" s="148"/>
      <c r="B26" s="148"/>
      <c r="C26" s="148"/>
      <c r="D26" s="22"/>
      <c r="E26" s="23"/>
      <c r="F26" s="23"/>
      <c r="G26" s="23"/>
      <c r="H26" s="23"/>
      <c r="I26" s="24"/>
      <c r="J26" s="24"/>
      <c r="K26" s="23"/>
    </row>
    <row r="27" spans="1:11" ht="16" thickBot="1" x14ac:dyDescent="0.4">
      <c r="A27" s="149" t="s">
        <v>34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1"/>
    </row>
    <row r="28" spans="1:11" ht="31.5" thickBot="1" x14ac:dyDescent="0.4">
      <c r="A28" s="1" t="s">
        <v>4</v>
      </c>
      <c r="B28" s="2" t="s">
        <v>5</v>
      </c>
      <c r="C28" s="3" t="s">
        <v>6</v>
      </c>
      <c r="D28" s="1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4" t="s">
        <v>12</v>
      </c>
      <c r="J28" s="4" t="s">
        <v>35</v>
      </c>
      <c r="K28" s="4" t="s">
        <v>13</v>
      </c>
    </row>
    <row r="29" spans="1:11" ht="31" x14ac:dyDescent="0.35">
      <c r="A29" s="5">
        <v>18</v>
      </c>
      <c r="B29" s="6" t="s">
        <v>36</v>
      </c>
      <c r="C29" s="7" t="s">
        <v>37</v>
      </c>
      <c r="D29" s="8"/>
      <c r="E29" s="9"/>
      <c r="F29" s="9">
        <v>14897.6</v>
      </c>
      <c r="G29" s="9">
        <v>14897.6</v>
      </c>
      <c r="H29" s="9"/>
      <c r="I29" s="10"/>
      <c r="J29" s="10"/>
      <c r="K29" s="64">
        <v>14897.6</v>
      </c>
    </row>
    <row r="30" spans="1:11" ht="31" x14ac:dyDescent="0.35">
      <c r="A30" s="5">
        <v>19</v>
      </c>
      <c r="B30" s="6" t="s">
        <v>38</v>
      </c>
      <c r="C30" s="7" t="s">
        <v>37</v>
      </c>
      <c r="D30" s="11">
        <v>40661</v>
      </c>
      <c r="E30" s="9">
        <v>3186</v>
      </c>
      <c r="F30" s="9">
        <v>3186</v>
      </c>
      <c r="G30" s="9">
        <v>3186</v>
      </c>
      <c r="H30" s="9"/>
      <c r="I30" s="10"/>
      <c r="J30" s="9"/>
      <c r="K30" s="64">
        <v>3186</v>
      </c>
    </row>
    <row r="31" spans="1:11" ht="31" x14ac:dyDescent="0.35">
      <c r="A31" s="5">
        <v>20</v>
      </c>
      <c r="B31" s="6" t="s">
        <v>39</v>
      </c>
      <c r="C31" s="7" t="s">
        <v>37</v>
      </c>
      <c r="D31" s="11">
        <v>40574</v>
      </c>
      <c r="E31" s="9">
        <v>4050</v>
      </c>
      <c r="F31" s="9">
        <v>4050</v>
      </c>
      <c r="G31" s="9">
        <v>4050</v>
      </c>
      <c r="H31" s="9"/>
      <c r="I31" s="10"/>
      <c r="J31" s="10"/>
      <c r="K31" s="64">
        <v>4050</v>
      </c>
    </row>
    <row r="32" spans="1:11" x14ac:dyDescent="0.35">
      <c r="A32" s="5">
        <v>21</v>
      </c>
      <c r="B32" s="6" t="s">
        <v>40</v>
      </c>
      <c r="C32" s="7" t="s">
        <v>19</v>
      </c>
      <c r="D32" s="8"/>
      <c r="E32" s="9"/>
      <c r="F32" s="9">
        <v>387</v>
      </c>
      <c r="G32" s="9">
        <v>387</v>
      </c>
      <c r="H32" s="9"/>
      <c r="I32" s="10"/>
      <c r="J32" s="10"/>
      <c r="K32" s="64">
        <v>387</v>
      </c>
    </row>
    <row r="33" spans="1:11" x14ac:dyDescent="0.35">
      <c r="A33" s="5">
        <v>22</v>
      </c>
      <c r="B33" s="6" t="s">
        <v>40</v>
      </c>
      <c r="C33" s="7" t="s">
        <v>19</v>
      </c>
      <c r="D33" s="25">
        <v>41556</v>
      </c>
      <c r="E33" s="9">
        <v>400</v>
      </c>
      <c r="F33" s="9">
        <f t="shared" ref="F33:G36" si="6">E33</f>
        <v>400</v>
      </c>
      <c r="G33" s="9">
        <f t="shared" si="6"/>
        <v>400</v>
      </c>
      <c r="H33" s="9">
        <f>F33-G33</f>
        <v>0</v>
      </c>
      <c r="I33" s="10"/>
      <c r="J33" s="10">
        <f>H33</f>
        <v>0</v>
      </c>
      <c r="K33" s="64">
        <f>F33</f>
        <v>400</v>
      </c>
    </row>
    <row r="34" spans="1:11" ht="31" x14ac:dyDescent="0.35">
      <c r="A34" s="5">
        <v>23</v>
      </c>
      <c r="B34" s="6" t="s">
        <v>41</v>
      </c>
      <c r="C34" s="7" t="s">
        <v>19</v>
      </c>
      <c r="D34" s="25">
        <v>41661</v>
      </c>
      <c r="E34" s="9">
        <v>120</v>
      </c>
      <c r="F34" s="9">
        <f t="shared" si="6"/>
        <v>120</v>
      </c>
      <c r="G34" s="9">
        <f t="shared" si="6"/>
        <v>120</v>
      </c>
      <c r="H34" s="9">
        <f t="shared" ref="H34:H36" si="7">F34-G34</f>
        <v>0</v>
      </c>
      <c r="I34" s="10"/>
      <c r="J34" s="10">
        <f t="shared" ref="J34:J36" si="8">H34</f>
        <v>0</v>
      </c>
      <c r="K34" s="64">
        <f>F34</f>
        <v>120</v>
      </c>
    </row>
    <row r="35" spans="1:11" ht="31" x14ac:dyDescent="0.35">
      <c r="A35" s="5">
        <v>24</v>
      </c>
      <c r="B35" s="6" t="s">
        <v>40</v>
      </c>
      <c r="C35" s="7" t="s">
        <v>14</v>
      </c>
      <c r="D35" s="25">
        <v>41651</v>
      </c>
      <c r="E35" s="9">
        <v>400</v>
      </c>
      <c r="F35" s="9">
        <f t="shared" si="6"/>
        <v>400</v>
      </c>
      <c r="G35" s="9">
        <f t="shared" si="6"/>
        <v>400</v>
      </c>
      <c r="H35" s="9">
        <f t="shared" si="7"/>
        <v>0</v>
      </c>
      <c r="I35" s="10"/>
      <c r="J35" s="10">
        <f t="shared" si="8"/>
        <v>0</v>
      </c>
      <c r="K35" s="64">
        <f>F35</f>
        <v>400</v>
      </c>
    </row>
    <row r="36" spans="1:11" ht="31.5" thickBot="1" x14ac:dyDescent="0.4">
      <c r="A36" s="12">
        <v>25</v>
      </c>
      <c r="B36" s="13" t="s">
        <v>41</v>
      </c>
      <c r="C36" s="14" t="s">
        <v>14</v>
      </c>
      <c r="D36" s="26">
        <v>41661</v>
      </c>
      <c r="E36" s="16">
        <v>120</v>
      </c>
      <c r="F36" s="16">
        <f t="shared" si="6"/>
        <v>120</v>
      </c>
      <c r="G36" s="16">
        <f t="shared" si="6"/>
        <v>120</v>
      </c>
      <c r="H36" s="16">
        <f t="shared" si="7"/>
        <v>0</v>
      </c>
      <c r="I36" s="17"/>
      <c r="J36" s="17">
        <f t="shared" si="8"/>
        <v>0</v>
      </c>
      <c r="K36" s="65">
        <f>F36</f>
        <v>120</v>
      </c>
    </row>
    <row r="37" spans="1:11" s="83" customFormat="1" ht="16" thickBot="1" x14ac:dyDescent="0.4">
      <c r="A37" s="18" t="s">
        <v>33</v>
      </c>
      <c r="B37" s="19"/>
      <c r="C37" s="79"/>
      <c r="D37" s="27"/>
      <c r="E37" s="21">
        <f>SUM(E29:E36)</f>
        <v>8276</v>
      </c>
      <c r="F37" s="21">
        <f t="shared" ref="F37:G37" si="9">SUM(F29:F36)</f>
        <v>23560.6</v>
      </c>
      <c r="G37" s="21">
        <f t="shared" si="9"/>
        <v>23560.6</v>
      </c>
      <c r="H37" s="21"/>
      <c r="I37" s="21"/>
      <c r="J37" s="21"/>
      <c r="K37" s="66">
        <f t="shared" ref="K37" si="10">SUM(K29:K36)</f>
        <v>23560.6</v>
      </c>
    </row>
    <row r="38" spans="1:11" x14ac:dyDescent="0.35">
      <c r="A38" s="28"/>
      <c r="B38" s="29"/>
      <c r="C38" s="30"/>
      <c r="D38" s="31"/>
      <c r="E38" s="23"/>
      <c r="F38" s="23"/>
      <c r="G38" s="23"/>
      <c r="H38" s="23"/>
      <c r="I38" s="24"/>
      <c r="J38" s="24"/>
      <c r="K38" s="67"/>
    </row>
    <row r="39" spans="1:11" ht="16" thickBot="1" x14ac:dyDescent="0.4">
      <c r="A39" s="149" t="s">
        <v>42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1"/>
    </row>
    <row r="40" spans="1:11" ht="31.5" thickBot="1" x14ac:dyDescent="0.4">
      <c r="A40" s="1" t="s">
        <v>4</v>
      </c>
      <c r="B40" s="2" t="s">
        <v>5</v>
      </c>
      <c r="C40" s="3" t="s">
        <v>6</v>
      </c>
      <c r="D40" s="1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4" t="s">
        <v>12</v>
      </c>
      <c r="J40" s="4" t="s">
        <v>35</v>
      </c>
      <c r="K40" s="4" t="s">
        <v>13</v>
      </c>
    </row>
    <row r="41" spans="1:11" ht="31" x14ac:dyDescent="0.35">
      <c r="A41" s="5">
        <v>26</v>
      </c>
      <c r="B41" s="6" t="s">
        <v>43</v>
      </c>
      <c r="C41" s="7" t="s">
        <v>44</v>
      </c>
      <c r="D41" s="8"/>
      <c r="E41" s="9">
        <v>61324.45</v>
      </c>
      <c r="F41" s="9">
        <v>243011.45</v>
      </c>
      <c r="G41" s="9">
        <v>243011.45</v>
      </c>
      <c r="H41" s="9"/>
      <c r="I41" s="10"/>
      <c r="J41" s="10"/>
      <c r="K41" s="64">
        <v>243011.45</v>
      </c>
    </row>
    <row r="42" spans="1:11" x14ac:dyDescent="0.35">
      <c r="A42" s="5">
        <v>27</v>
      </c>
      <c r="B42" s="6" t="s">
        <v>45</v>
      </c>
      <c r="C42" s="7" t="s">
        <v>19</v>
      </c>
      <c r="D42" s="8"/>
      <c r="E42" s="9">
        <v>5010</v>
      </c>
      <c r="F42" s="9">
        <v>5010</v>
      </c>
      <c r="G42" s="9">
        <v>5010</v>
      </c>
      <c r="H42" s="9"/>
      <c r="I42" s="10"/>
      <c r="J42" s="10"/>
      <c r="K42" s="64">
        <v>5010</v>
      </c>
    </row>
    <row r="43" spans="1:11" x14ac:dyDescent="0.35">
      <c r="A43" s="5">
        <v>28</v>
      </c>
      <c r="B43" s="6" t="s">
        <v>46</v>
      </c>
      <c r="C43" s="7" t="s">
        <v>19</v>
      </c>
      <c r="D43" s="11">
        <v>40844</v>
      </c>
      <c r="E43" s="9">
        <v>2614.71</v>
      </c>
      <c r="F43" s="9">
        <v>2614.71</v>
      </c>
      <c r="G43" s="9">
        <v>2614.71</v>
      </c>
      <c r="H43" s="9"/>
      <c r="I43" s="10"/>
      <c r="J43" s="9"/>
      <c r="K43" s="64">
        <v>2614.71</v>
      </c>
    </row>
    <row r="44" spans="1:11" ht="46.5" x14ac:dyDescent="0.35">
      <c r="A44" s="94">
        <v>29</v>
      </c>
      <c r="B44" s="95" t="s">
        <v>47</v>
      </c>
      <c r="C44" s="96" t="s">
        <v>48</v>
      </c>
      <c r="D44" s="97">
        <v>40603</v>
      </c>
      <c r="E44" s="98">
        <v>670</v>
      </c>
      <c r="F44" s="98">
        <v>670</v>
      </c>
      <c r="G44" s="98">
        <v>670</v>
      </c>
      <c r="H44" s="98"/>
      <c r="I44" s="99">
        <v>670</v>
      </c>
      <c r="J44" s="99"/>
      <c r="K44" s="100"/>
    </row>
    <row r="45" spans="1:11" x14ac:dyDescent="0.35">
      <c r="A45" s="5">
        <v>30</v>
      </c>
      <c r="B45" s="6" t="s">
        <v>49</v>
      </c>
      <c r="C45" s="7" t="s">
        <v>19</v>
      </c>
      <c r="D45" s="25">
        <v>41613</v>
      </c>
      <c r="E45" s="9">
        <v>149</v>
      </c>
      <c r="F45" s="9">
        <f t="shared" ref="F45:G52" si="11">E45</f>
        <v>149</v>
      </c>
      <c r="G45" s="9">
        <f t="shared" si="11"/>
        <v>149</v>
      </c>
      <c r="H45" s="9">
        <f t="shared" ref="H45:H57" si="12">F45-G45</f>
        <v>0</v>
      </c>
      <c r="I45" s="10"/>
      <c r="J45" s="10">
        <f t="shared" ref="J45:J57" si="13">H45</f>
        <v>0</v>
      </c>
      <c r="K45" s="64">
        <f t="shared" ref="K45:K51" si="14">F45</f>
        <v>149</v>
      </c>
    </row>
    <row r="46" spans="1:11" x14ac:dyDescent="0.35">
      <c r="A46" s="5">
        <v>31</v>
      </c>
      <c r="B46" s="6" t="s">
        <v>50</v>
      </c>
      <c r="C46" s="7" t="s">
        <v>51</v>
      </c>
      <c r="D46" s="25">
        <v>41627</v>
      </c>
      <c r="E46" s="9">
        <v>0</v>
      </c>
      <c r="F46" s="9">
        <v>675000</v>
      </c>
      <c r="G46" s="9">
        <v>675000</v>
      </c>
      <c r="H46" s="9">
        <f t="shared" si="12"/>
        <v>0</v>
      </c>
      <c r="I46" s="10"/>
      <c r="J46" s="10">
        <f t="shared" si="13"/>
        <v>0</v>
      </c>
      <c r="K46" s="64">
        <f t="shared" si="14"/>
        <v>675000</v>
      </c>
    </row>
    <row r="47" spans="1:11" ht="31" x14ac:dyDescent="0.35">
      <c r="A47" s="5">
        <v>32</v>
      </c>
      <c r="B47" s="6" t="s">
        <v>52</v>
      </c>
      <c r="C47" s="7" t="s">
        <v>14</v>
      </c>
      <c r="D47" s="25">
        <v>41627</v>
      </c>
      <c r="E47" s="9">
        <v>0</v>
      </c>
      <c r="F47" s="23">
        <v>3000</v>
      </c>
      <c r="G47" s="23">
        <v>3000</v>
      </c>
      <c r="H47" s="9">
        <f t="shared" si="12"/>
        <v>0</v>
      </c>
      <c r="I47" s="10"/>
      <c r="J47" s="10">
        <f t="shared" si="13"/>
        <v>0</v>
      </c>
      <c r="K47" s="64">
        <f t="shared" si="14"/>
        <v>3000</v>
      </c>
    </row>
    <row r="48" spans="1:11" ht="31" x14ac:dyDescent="0.35">
      <c r="A48" s="5">
        <v>33</v>
      </c>
      <c r="B48" s="6" t="s">
        <v>53</v>
      </c>
      <c r="C48" s="7" t="s">
        <v>14</v>
      </c>
      <c r="D48" s="25">
        <v>41639</v>
      </c>
      <c r="E48" s="9">
        <f>750+418.34</f>
        <v>1168.3399999999999</v>
      </c>
      <c r="F48" s="9">
        <f t="shared" si="11"/>
        <v>1168.3399999999999</v>
      </c>
      <c r="G48" s="9">
        <f t="shared" si="11"/>
        <v>1168.3399999999999</v>
      </c>
      <c r="H48" s="9">
        <f t="shared" si="12"/>
        <v>0</v>
      </c>
      <c r="I48" s="10"/>
      <c r="J48" s="10">
        <f t="shared" si="13"/>
        <v>0</v>
      </c>
      <c r="K48" s="64">
        <f t="shared" si="14"/>
        <v>1168.3399999999999</v>
      </c>
    </row>
    <row r="49" spans="1:11" ht="31" x14ac:dyDescent="0.35">
      <c r="A49" s="5">
        <v>34</v>
      </c>
      <c r="B49" s="6" t="s">
        <v>54</v>
      </c>
      <c r="C49" s="7" t="s">
        <v>14</v>
      </c>
      <c r="D49" s="25">
        <v>41639</v>
      </c>
      <c r="E49" s="9">
        <f>1694.88+74.9+74.9+295</f>
        <v>2139.6800000000003</v>
      </c>
      <c r="F49" s="9">
        <f t="shared" si="11"/>
        <v>2139.6800000000003</v>
      </c>
      <c r="G49" s="9">
        <f t="shared" si="11"/>
        <v>2139.6800000000003</v>
      </c>
      <c r="H49" s="9">
        <f t="shared" si="12"/>
        <v>0</v>
      </c>
      <c r="I49" s="10"/>
      <c r="J49" s="10">
        <f t="shared" si="13"/>
        <v>0</v>
      </c>
      <c r="K49" s="64">
        <f t="shared" si="14"/>
        <v>2139.6800000000003</v>
      </c>
    </row>
    <row r="50" spans="1:11" ht="31" x14ac:dyDescent="0.35">
      <c r="A50" s="5">
        <v>35</v>
      </c>
      <c r="B50" s="6" t="s">
        <v>55</v>
      </c>
      <c r="C50" s="7" t="s">
        <v>14</v>
      </c>
      <c r="D50" s="25">
        <v>41639</v>
      </c>
      <c r="E50" s="9">
        <v>492</v>
      </c>
      <c r="F50" s="9">
        <f t="shared" si="11"/>
        <v>492</v>
      </c>
      <c r="G50" s="9">
        <f t="shared" si="11"/>
        <v>492</v>
      </c>
      <c r="H50" s="9">
        <f t="shared" si="12"/>
        <v>0</v>
      </c>
      <c r="I50" s="10"/>
      <c r="J50" s="10">
        <f t="shared" si="13"/>
        <v>0</v>
      </c>
      <c r="K50" s="64">
        <f t="shared" si="14"/>
        <v>492</v>
      </c>
    </row>
    <row r="51" spans="1:11" ht="31" x14ac:dyDescent="0.35">
      <c r="A51" s="5">
        <v>36</v>
      </c>
      <c r="B51" s="6" t="s">
        <v>56</v>
      </c>
      <c r="C51" s="7" t="s">
        <v>14</v>
      </c>
      <c r="D51" s="25">
        <v>41626</v>
      </c>
      <c r="E51" s="9">
        <v>380.96</v>
      </c>
      <c r="F51" s="9">
        <f t="shared" si="11"/>
        <v>380.96</v>
      </c>
      <c r="G51" s="9">
        <f t="shared" si="11"/>
        <v>380.96</v>
      </c>
      <c r="H51" s="9">
        <f t="shared" si="12"/>
        <v>0</v>
      </c>
      <c r="I51" s="10"/>
      <c r="J51" s="10">
        <f t="shared" si="13"/>
        <v>0</v>
      </c>
      <c r="K51" s="64">
        <f t="shared" si="14"/>
        <v>380.96</v>
      </c>
    </row>
    <row r="52" spans="1:11" ht="31" x14ac:dyDescent="0.35">
      <c r="A52" s="94">
        <v>37</v>
      </c>
      <c r="B52" s="95" t="s">
        <v>57</v>
      </c>
      <c r="C52" s="96" t="s">
        <v>14</v>
      </c>
      <c r="D52" s="97">
        <v>41626</v>
      </c>
      <c r="E52" s="98">
        <v>346</v>
      </c>
      <c r="F52" s="98">
        <f t="shared" si="11"/>
        <v>346</v>
      </c>
      <c r="G52" s="98">
        <f t="shared" si="11"/>
        <v>346</v>
      </c>
      <c r="H52" s="98">
        <f t="shared" si="12"/>
        <v>0</v>
      </c>
      <c r="I52" s="99">
        <v>346</v>
      </c>
      <c r="J52" s="99">
        <f t="shared" si="13"/>
        <v>0</v>
      </c>
      <c r="K52" s="100"/>
    </row>
    <row r="53" spans="1:11" ht="31" x14ac:dyDescent="0.35">
      <c r="A53" s="5">
        <v>38</v>
      </c>
      <c r="B53" s="6" t="s">
        <v>58</v>
      </c>
      <c r="C53" s="7" t="s">
        <v>14</v>
      </c>
      <c r="D53" s="25">
        <v>41583</v>
      </c>
      <c r="E53" s="9">
        <f>1390+400+84+84</f>
        <v>1958</v>
      </c>
      <c r="F53" s="9">
        <v>3675.23</v>
      </c>
      <c r="G53" s="9">
        <v>3675.23</v>
      </c>
      <c r="H53" s="9"/>
      <c r="I53" s="10"/>
      <c r="J53" s="10">
        <f t="shared" si="13"/>
        <v>0</v>
      </c>
      <c r="K53" s="64">
        <v>3675.23</v>
      </c>
    </row>
    <row r="54" spans="1:11" ht="31" x14ac:dyDescent="0.35">
      <c r="A54" s="5">
        <v>39</v>
      </c>
      <c r="B54" s="6" t="s">
        <v>59</v>
      </c>
      <c r="C54" s="7" t="s">
        <v>14</v>
      </c>
      <c r="D54" s="25">
        <v>41603</v>
      </c>
      <c r="E54" s="9">
        <v>304.98</v>
      </c>
      <c r="F54" s="9">
        <f>E54</f>
        <v>304.98</v>
      </c>
      <c r="G54" s="9">
        <f>F54</f>
        <v>304.98</v>
      </c>
      <c r="H54" s="9">
        <f t="shared" si="12"/>
        <v>0</v>
      </c>
      <c r="I54" s="10"/>
      <c r="J54" s="10">
        <f t="shared" si="13"/>
        <v>0</v>
      </c>
      <c r="K54" s="64">
        <f t="shared" ref="K54:K59" si="15">F54</f>
        <v>304.98</v>
      </c>
    </row>
    <row r="55" spans="1:11" ht="31" x14ac:dyDescent="0.35">
      <c r="A55" s="5">
        <v>40</v>
      </c>
      <c r="B55" s="6" t="s">
        <v>60</v>
      </c>
      <c r="C55" s="7" t="s">
        <v>14</v>
      </c>
      <c r="D55" s="25">
        <v>41671</v>
      </c>
      <c r="E55" s="9">
        <v>155.79</v>
      </c>
      <c r="F55" s="9">
        <f t="shared" ref="F55:G57" si="16">E55</f>
        <v>155.79</v>
      </c>
      <c r="G55" s="9">
        <f t="shared" si="16"/>
        <v>155.79</v>
      </c>
      <c r="H55" s="9">
        <f t="shared" si="12"/>
        <v>0</v>
      </c>
      <c r="I55" s="10"/>
      <c r="J55" s="10">
        <f t="shared" si="13"/>
        <v>0</v>
      </c>
      <c r="K55" s="64">
        <f t="shared" si="15"/>
        <v>155.79</v>
      </c>
    </row>
    <row r="56" spans="1:11" ht="31" x14ac:dyDescent="0.35">
      <c r="A56" s="5">
        <v>41</v>
      </c>
      <c r="B56" s="6" t="s">
        <v>49</v>
      </c>
      <c r="C56" s="7" t="s">
        <v>14</v>
      </c>
      <c r="D56" s="25">
        <v>41613</v>
      </c>
      <c r="E56" s="9">
        <v>149</v>
      </c>
      <c r="F56" s="9">
        <f t="shared" si="16"/>
        <v>149</v>
      </c>
      <c r="G56" s="9">
        <f t="shared" si="16"/>
        <v>149</v>
      </c>
      <c r="H56" s="9">
        <f t="shared" si="12"/>
        <v>0</v>
      </c>
      <c r="I56" s="10"/>
      <c r="J56" s="10">
        <f t="shared" si="13"/>
        <v>0</v>
      </c>
      <c r="K56" s="64">
        <f t="shared" si="15"/>
        <v>149</v>
      </c>
    </row>
    <row r="57" spans="1:11" ht="31" x14ac:dyDescent="0.35">
      <c r="A57" s="5">
        <v>42</v>
      </c>
      <c r="B57" s="6" t="s">
        <v>61</v>
      </c>
      <c r="C57" s="7" t="s">
        <v>14</v>
      </c>
      <c r="D57" s="25">
        <v>41639</v>
      </c>
      <c r="E57" s="9">
        <v>492</v>
      </c>
      <c r="F57" s="9">
        <f t="shared" si="16"/>
        <v>492</v>
      </c>
      <c r="G57" s="9">
        <f t="shared" si="16"/>
        <v>492</v>
      </c>
      <c r="H57" s="9">
        <f t="shared" si="12"/>
        <v>0</v>
      </c>
      <c r="I57" s="10"/>
      <c r="J57" s="10">
        <f t="shared" si="13"/>
        <v>0</v>
      </c>
      <c r="K57" s="64">
        <f t="shared" si="15"/>
        <v>492</v>
      </c>
    </row>
    <row r="58" spans="1:11" x14ac:dyDescent="0.35">
      <c r="A58" s="5">
        <v>43</v>
      </c>
      <c r="B58" s="6" t="s">
        <v>62</v>
      </c>
      <c r="C58" s="7"/>
      <c r="D58" s="25"/>
      <c r="E58" s="9">
        <v>40000</v>
      </c>
      <c r="F58" s="9">
        <v>80000</v>
      </c>
      <c r="G58" s="9">
        <v>80000</v>
      </c>
      <c r="H58" s="9"/>
      <c r="I58" s="10"/>
      <c r="J58" s="10"/>
      <c r="K58" s="64">
        <f t="shared" si="15"/>
        <v>80000</v>
      </c>
    </row>
    <row r="59" spans="1:11" x14ac:dyDescent="0.35">
      <c r="A59" s="5" t="s">
        <v>221</v>
      </c>
      <c r="B59" s="6" t="s">
        <v>222</v>
      </c>
      <c r="C59" s="7"/>
      <c r="D59" s="25"/>
      <c r="E59" s="9">
        <v>120000</v>
      </c>
      <c r="F59" s="9">
        <v>120000</v>
      </c>
      <c r="G59" s="9">
        <v>120000</v>
      </c>
      <c r="H59" s="9"/>
      <c r="I59" s="10"/>
      <c r="J59" s="10"/>
      <c r="K59" s="93">
        <f t="shared" si="15"/>
        <v>120000</v>
      </c>
    </row>
    <row r="60" spans="1:11" x14ac:dyDescent="0.35">
      <c r="A60" s="5" t="s">
        <v>221</v>
      </c>
      <c r="B60" s="6" t="s">
        <v>223</v>
      </c>
      <c r="C60" s="7" t="s">
        <v>224</v>
      </c>
      <c r="D60" s="25"/>
      <c r="E60" s="9">
        <v>50000</v>
      </c>
      <c r="F60" s="9">
        <v>50000</v>
      </c>
      <c r="G60" s="9">
        <v>50000</v>
      </c>
      <c r="H60" s="9"/>
      <c r="I60" s="10"/>
      <c r="J60" s="10"/>
      <c r="K60" s="93">
        <v>50000</v>
      </c>
    </row>
    <row r="61" spans="1:11" s="83" customFormat="1" x14ac:dyDescent="0.35">
      <c r="A61" s="32" t="s">
        <v>33</v>
      </c>
      <c r="B61" s="33"/>
      <c r="C61" s="34"/>
      <c r="D61" s="35"/>
      <c r="E61" s="36">
        <f>SUM(E41:E60)</f>
        <v>287354.90999999997</v>
      </c>
      <c r="F61" s="36">
        <f t="shared" ref="F61:K61" si="17">SUM(F41:F60)</f>
        <v>1188759.1400000001</v>
      </c>
      <c r="G61" s="36">
        <f t="shared" si="17"/>
        <v>1188759.1400000001</v>
      </c>
      <c r="H61" s="36">
        <f t="shared" si="17"/>
        <v>0</v>
      </c>
      <c r="I61" s="36">
        <f t="shared" si="17"/>
        <v>1016</v>
      </c>
      <c r="J61" s="36">
        <f t="shared" si="17"/>
        <v>0</v>
      </c>
      <c r="K61" s="36">
        <f t="shared" si="17"/>
        <v>1187743.1400000001</v>
      </c>
    </row>
    <row r="62" spans="1:11" x14ac:dyDescent="0.35">
      <c r="A62" s="37"/>
      <c r="B62" s="38"/>
      <c r="C62" s="39"/>
      <c r="D62" s="40"/>
      <c r="E62" s="41"/>
      <c r="F62" s="41"/>
      <c r="G62" s="41"/>
      <c r="H62" s="41"/>
      <c r="I62" s="42"/>
      <c r="J62" s="42"/>
      <c r="K62" s="68"/>
    </row>
    <row r="63" spans="1:11" ht="16" thickBot="1" x14ac:dyDescent="0.4">
      <c r="A63" s="37"/>
      <c r="B63" s="38"/>
      <c r="C63" s="39"/>
      <c r="D63" s="40"/>
      <c r="E63" s="41"/>
      <c r="F63" s="41"/>
      <c r="G63" s="41"/>
      <c r="H63" s="41"/>
      <c r="I63" s="42"/>
      <c r="J63" s="42"/>
      <c r="K63" s="68"/>
    </row>
    <row r="64" spans="1:11" x14ac:dyDescent="0.35">
      <c r="A64" s="152" t="s">
        <v>63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4"/>
    </row>
    <row r="65" spans="1:11" ht="31" x14ac:dyDescent="0.35">
      <c r="A65" s="32" t="s">
        <v>4</v>
      </c>
      <c r="B65" s="33" t="s">
        <v>5</v>
      </c>
      <c r="C65" s="34" t="s">
        <v>6</v>
      </c>
      <c r="D65" s="43" t="s">
        <v>7</v>
      </c>
      <c r="E65" s="44" t="s">
        <v>8</v>
      </c>
      <c r="F65" s="44" t="s">
        <v>9</v>
      </c>
      <c r="G65" s="44" t="s">
        <v>10</v>
      </c>
      <c r="H65" s="44" t="s">
        <v>11</v>
      </c>
      <c r="I65" s="44" t="s">
        <v>12</v>
      </c>
      <c r="J65" s="44" t="s">
        <v>35</v>
      </c>
      <c r="K65" s="69" t="s">
        <v>13</v>
      </c>
    </row>
    <row r="66" spans="1:11" x14ac:dyDescent="0.35">
      <c r="A66" s="5">
        <v>44</v>
      </c>
      <c r="B66" s="6" t="s">
        <v>64</v>
      </c>
      <c r="C66" s="7" t="s">
        <v>19</v>
      </c>
      <c r="D66" s="8"/>
      <c r="E66" s="9">
        <v>250</v>
      </c>
      <c r="F66" s="9">
        <v>250</v>
      </c>
      <c r="G66" s="9">
        <v>250</v>
      </c>
      <c r="H66" s="9"/>
      <c r="I66" s="10"/>
      <c r="J66" s="10"/>
      <c r="K66" s="64">
        <v>250</v>
      </c>
    </row>
    <row r="67" spans="1:11" x14ac:dyDescent="0.35">
      <c r="A67" s="5">
        <v>45</v>
      </c>
      <c r="B67" s="6" t="s">
        <v>65</v>
      </c>
      <c r="C67" s="7" t="s">
        <v>19</v>
      </c>
      <c r="D67" s="25">
        <v>41660</v>
      </c>
      <c r="E67" s="9">
        <v>260</v>
      </c>
      <c r="F67" s="9">
        <f t="shared" ref="F67:G67" si="18">E67</f>
        <v>260</v>
      </c>
      <c r="G67" s="9">
        <f t="shared" si="18"/>
        <v>260</v>
      </c>
      <c r="H67" s="9">
        <f t="shared" ref="H67" si="19">F67-G67</f>
        <v>0</v>
      </c>
      <c r="I67" s="10"/>
      <c r="J67" s="10">
        <f t="shared" ref="J67" si="20">H67</f>
        <v>0</v>
      </c>
      <c r="K67" s="64">
        <f>F67</f>
        <v>260</v>
      </c>
    </row>
    <row r="68" spans="1:11" ht="31" x14ac:dyDescent="0.35">
      <c r="A68" s="94">
        <v>46</v>
      </c>
      <c r="B68" s="95" t="s">
        <v>66</v>
      </c>
      <c r="C68" s="96" t="s">
        <v>19</v>
      </c>
      <c r="D68" s="101"/>
      <c r="E68" s="98">
        <v>50</v>
      </c>
      <c r="F68" s="98">
        <v>50</v>
      </c>
      <c r="G68" s="98">
        <v>50</v>
      </c>
      <c r="H68" s="98"/>
      <c r="I68" s="98">
        <v>50</v>
      </c>
      <c r="J68" s="99"/>
      <c r="K68" s="100"/>
    </row>
    <row r="69" spans="1:11" ht="31" x14ac:dyDescent="0.35">
      <c r="A69" s="94">
        <v>47</v>
      </c>
      <c r="B69" s="95" t="s">
        <v>67</v>
      </c>
      <c r="C69" s="96" t="s">
        <v>19</v>
      </c>
      <c r="D69" s="101"/>
      <c r="E69" s="98">
        <v>100</v>
      </c>
      <c r="F69" s="98">
        <v>100</v>
      </c>
      <c r="G69" s="98">
        <v>100</v>
      </c>
      <c r="H69" s="98"/>
      <c r="I69" s="99">
        <v>100</v>
      </c>
      <c r="J69" s="99"/>
      <c r="K69" s="100"/>
    </row>
    <row r="70" spans="1:11" x14ac:dyDescent="0.35">
      <c r="A70" s="5">
        <v>48</v>
      </c>
      <c r="B70" s="6" t="s">
        <v>68</v>
      </c>
      <c r="C70" s="7" t="s">
        <v>19</v>
      </c>
      <c r="D70" s="46"/>
      <c r="E70" s="9">
        <v>1380</v>
      </c>
      <c r="F70" s="9">
        <v>1380</v>
      </c>
      <c r="G70" s="9">
        <v>1380</v>
      </c>
      <c r="H70" s="47"/>
      <c r="I70" s="48"/>
      <c r="J70" s="10"/>
      <c r="K70" s="64">
        <v>1380</v>
      </c>
    </row>
    <row r="71" spans="1:11" x14ac:dyDescent="0.35">
      <c r="A71" s="94">
        <v>49</v>
      </c>
      <c r="B71" s="95" t="s">
        <v>69</v>
      </c>
      <c r="C71" s="96" t="s">
        <v>19</v>
      </c>
      <c r="D71" s="101"/>
      <c r="E71" s="98">
        <v>493</v>
      </c>
      <c r="F71" s="98">
        <v>493</v>
      </c>
      <c r="G71" s="98">
        <v>493</v>
      </c>
      <c r="H71" s="98"/>
      <c r="I71" s="99">
        <v>493</v>
      </c>
      <c r="J71" s="99"/>
      <c r="K71" s="100"/>
    </row>
    <row r="72" spans="1:11" x14ac:dyDescent="0.35">
      <c r="A72" s="5">
        <v>50</v>
      </c>
      <c r="B72" s="6" t="s">
        <v>70</v>
      </c>
      <c r="C72" s="7" t="s">
        <v>19</v>
      </c>
      <c r="D72" s="8"/>
      <c r="E72" s="9">
        <v>1180</v>
      </c>
      <c r="F72" s="9">
        <v>1180</v>
      </c>
      <c r="G72" s="9">
        <v>1180</v>
      </c>
      <c r="H72" s="49"/>
      <c r="I72" s="50"/>
      <c r="J72" s="10"/>
      <c r="K72" s="64">
        <v>1180</v>
      </c>
    </row>
    <row r="73" spans="1:11" x14ac:dyDescent="0.35">
      <c r="A73" s="5">
        <v>51</v>
      </c>
      <c r="B73" s="6" t="s">
        <v>71</v>
      </c>
      <c r="C73" s="7" t="s">
        <v>19</v>
      </c>
      <c r="D73" s="8"/>
      <c r="E73" s="9">
        <v>215</v>
      </c>
      <c r="F73" s="9">
        <v>215</v>
      </c>
      <c r="G73" s="9">
        <v>215</v>
      </c>
      <c r="H73" s="9"/>
      <c r="I73" s="10"/>
      <c r="J73" s="10"/>
      <c r="K73" s="64">
        <v>215</v>
      </c>
    </row>
    <row r="74" spans="1:11" ht="31" x14ac:dyDescent="0.35">
      <c r="A74" s="5">
        <v>52</v>
      </c>
      <c r="B74" s="6" t="s">
        <v>72</v>
      </c>
      <c r="C74" s="7" t="s">
        <v>14</v>
      </c>
      <c r="D74" s="8"/>
      <c r="E74" s="9">
        <v>124.74</v>
      </c>
      <c r="F74" s="9">
        <v>124.74</v>
      </c>
      <c r="G74" s="9">
        <v>124.74</v>
      </c>
      <c r="H74" s="9"/>
      <c r="I74" s="10"/>
      <c r="J74" s="10"/>
      <c r="K74" s="64">
        <v>124.74</v>
      </c>
    </row>
    <row r="75" spans="1:11" ht="31" x14ac:dyDescent="0.35">
      <c r="A75" s="5">
        <v>53</v>
      </c>
      <c r="B75" s="6" t="s">
        <v>73</v>
      </c>
      <c r="C75" s="7" t="s">
        <v>14</v>
      </c>
      <c r="D75" s="8"/>
      <c r="E75" s="9">
        <v>267</v>
      </c>
      <c r="F75" s="9">
        <v>267</v>
      </c>
      <c r="G75" s="9">
        <v>267</v>
      </c>
      <c r="H75" s="9"/>
      <c r="I75" s="10"/>
      <c r="J75" s="10"/>
      <c r="K75" s="64">
        <v>267</v>
      </c>
    </row>
    <row r="76" spans="1:11" ht="31" x14ac:dyDescent="0.35">
      <c r="A76" s="5">
        <v>54</v>
      </c>
      <c r="B76" s="6" t="s">
        <v>74</v>
      </c>
      <c r="C76" s="7" t="s">
        <v>14</v>
      </c>
      <c r="D76" s="8"/>
      <c r="E76" s="9">
        <v>579</v>
      </c>
      <c r="F76" s="9">
        <v>579</v>
      </c>
      <c r="G76" s="9">
        <v>579</v>
      </c>
      <c r="H76" s="9"/>
      <c r="I76" s="10"/>
      <c r="J76" s="10"/>
      <c r="K76" s="64">
        <v>579</v>
      </c>
    </row>
    <row r="77" spans="1:11" x14ac:dyDescent="0.35">
      <c r="A77" s="94">
        <v>55</v>
      </c>
      <c r="B77" s="95" t="s">
        <v>75</v>
      </c>
      <c r="C77" s="96" t="s">
        <v>19</v>
      </c>
      <c r="D77" s="102">
        <v>41516</v>
      </c>
      <c r="E77" s="98">
        <v>7090</v>
      </c>
      <c r="F77" s="98">
        <f t="shared" ref="F77:G77" si="21">E77</f>
        <v>7090</v>
      </c>
      <c r="G77" s="98">
        <f t="shared" si="21"/>
        <v>7090</v>
      </c>
      <c r="H77" s="98">
        <f t="shared" ref="H77" si="22">F77-G77</f>
        <v>0</v>
      </c>
      <c r="I77" s="99">
        <v>7090</v>
      </c>
      <c r="J77" s="99">
        <f t="shared" ref="J77" si="23">H77</f>
        <v>0</v>
      </c>
      <c r="K77" s="100"/>
    </row>
    <row r="78" spans="1:11" x14ac:dyDescent="0.35">
      <c r="A78" s="5">
        <v>56</v>
      </c>
      <c r="B78" s="6" t="s">
        <v>76</v>
      </c>
      <c r="C78" s="7" t="s">
        <v>19</v>
      </c>
      <c r="D78" s="46"/>
      <c r="E78" s="9">
        <v>1174</v>
      </c>
      <c r="F78" s="9">
        <v>1174</v>
      </c>
      <c r="G78" s="9">
        <v>1174</v>
      </c>
      <c r="H78" s="9"/>
      <c r="I78" s="10"/>
      <c r="J78" s="10"/>
      <c r="K78" s="64">
        <v>1174</v>
      </c>
    </row>
    <row r="79" spans="1:11" ht="31" x14ac:dyDescent="0.35">
      <c r="A79" s="5">
        <v>57</v>
      </c>
      <c r="B79" s="6" t="s">
        <v>77</v>
      </c>
      <c r="C79" s="7" t="s">
        <v>14</v>
      </c>
      <c r="D79" s="8"/>
      <c r="E79" s="9">
        <v>299</v>
      </c>
      <c r="F79" s="9">
        <v>299</v>
      </c>
      <c r="G79" s="9">
        <v>299</v>
      </c>
      <c r="H79" s="9"/>
      <c r="I79" s="10"/>
      <c r="J79" s="10"/>
      <c r="K79" s="64">
        <v>299</v>
      </c>
    </row>
    <row r="80" spans="1:11" ht="31" x14ac:dyDescent="0.35">
      <c r="A80" s="5">
        <v>58</v>
      </c>
      <c r="B80" s="6" t="s">
        <v>78</v>
      </c>
      <c r="C80" s="7" t="s">
        <v>14</v>
      </c>
      <c r="D80" s="8">
        <v>2007</v>
      </c>
      <c r="E80" s="9">
        <v>600</v>
      </c>
      <c r="F80" s="9">
        <v>600</v>
      </c>
      <c r="G80" s="9">
        <v>600</v>
      </c>
      <c r="H80" s="9"/>
      <c r="I80" s="10"/>
      <c r="J80" s="10"/>
      <c r="K80" s="64">
        <v>600</v>
      </c>
    </row>
    <row r="81" spans="1:11" ht="31" x14ac:dyDescent="0.35">
      <c r="A81" s="5">
        <v>59</v>
      </c>
      <c r="B81" s="6" t="s">
        <v>79</v>
      </c>
      <c r="C81" s="7" t="s">
        <v>14</v>
      </c>
      <c r="D81" s="8">
        <v>2007</v>
      </c>
      <c r="E81" s="9">
        <f>377.88/12*8</f>
        <v>251.92</v>
      </c>
      <c r="F81" s="9">
        <v>251.92</v>
      </c>
      <c r="G81" s="9">
        <v>251.92</v>
      </c>
      <c r="H81" s="9"/>
      <c r="I81" s="10"/>
      <c r="J81" s="10"/>
      <c r="K81" s="64">
        <v>251.92</v>
      </c>
    </row>
    <row r="82" spans="1:11" ht="31" x14ac:dyDescent="0.35">
      <c r="A82" s="5">
        <v>60</v>
      </c>
      <c r="B82" s="6" t="s">
        <v>80</v>
      </c>
      <c r="C82" s="7" t="s">
        <v>14</v>
      </c>
      <c r="D82" s="8">
        <v>2007</v>
      </c>
      <c r="E82" s="9">
        <v>679.99</v>
      </c>
      <c r="F82" s="9">
        <v>679.99</v>
      </c>
      <c r="G82" s="9">
        <v>679.99</v>
      </c>
      <c r="H82" s="9"/>
      <c r="I82" s="10"/>
      <c r="J82" s="10"/>
      <c r="K82" s="64">
        <v>679.99</v>
      </c>
    </row>
    <row r="83" spans="1:11" ht="31" x14ac:dyDescent="0.35">
      <c r="A83" s="5">
        <v>61</v>
      </c>
      <c r="B83" s="6" t="s">
        <v>81</v>
      </c>
      <c r="C83" s="7" t="s">
        <v>14</v>
      </c>
      <c r="D83" s="8">
        <v>2007</v>
      </c>
      <c r="E83" s="9">
        <v>910.2</v>
      </c>
      <c r="F83" s="9">
        <v>910.2</v>
      </c>
      <c r="G83" s="9">
        <v>910.2</v>
      </c>
      <c r="H83" s="9"/>
      <c r="I83" s="10"/>
      <c r="J83" s="10"/>
      <c r="K83" s="64">
        <v>910.2</v>
      </c>
    </row>
    <row r="84" spans="1:11" ht="31" x14ac:dyDescent="0.35">
      <c r="A84" s="5">
        <v>62</v>
      </c>
      <c r="B84" s="6" t="s">
        <v>82</v>
      </c>
      <c r="C84" s="7" t="s">
        <v>14</v>
      </c>
      <c r="D84" s="8">
        <v>2007</v>
      </c>
      <c r="E84" s="9">
        <v>104.69</v>
      </c>
      <c r="F84" s="9">
        <v>104.69</v>
      </c>
      <c r="G84" s="9">
        <v>104.69</v>
      </c>
      <c r="H84" s="9"/>
      <c r="I84" s="10"/>
      <c r="J84" s="10"/>
      <c r="K84" s="64">
        <v>104.69</v>
      </c>
    </row>
    <row r="85" spans="1:11" ht="31" x14ac:dyDescent="0.35">
      <c r="A85" s="5">
        <v>63</v>
      </c>
      <c r="B85" s="6" t="s">
        <v>83</v>
      </c>
      <c r="C85" s="7" t="s">
        <v>14</v>
      </c>
      <c r="D85" s="8">
        <v>2007</v>
      </c>
      <c r="E85" s="9">
        <v>127.65</v>
      </c>
      <c r="F85" s="9">
        <v>127.65</v>
      </c>
      <c r="G85" s="9">
        <v>127.65</v>
      </c>
      <c r="H85" s="9"/>
      <c r="I85" s="10"/>
      <c r="J85" s="10"/>
      <c r="K85" s="64">
        <v>127.65</v>
      </c>
    </row>
    <row r="86" spans="1:11" ht="31" x14ac:dyDescent="0.35">
      <c r="A86" s="5">
        <v>64</v>
      </c>
      <c r="B86" s="6" t="s">
        <v>84</v>
      </c>
      <c r="C86" s="7" t="s">
        <v>14</v>
      </c>
      <c r="D86" s="11">
        <v>39861</v>
      </c>
      <c r="E86" s="9">
        <v>43.44</v>
      </c>
      <c r="F86" s="9">
        <v>43.44</v>
      </c>
      <c r="G86" s="9">
        <v>43.44</v>
      </c>
      <c r="H86" s="9"/>
      <c r="I86" s="10"/>
      <c r="J86" s="10"/>
      <c r="K86" s="64">
        <v>43.44</v>
      </c>
    </row>
    <row r="87" spans="1:11" ht="31" x14ac:dyDescent="0.35">
      <c r="A87" s="5">
        <v>65</v>
      </c>
      <c r="B87" s="6" t="s">
        <v>85</v>
      </c>
      <c r="C87" s="7" t="s">
        <v>14</v>
      </c>
      <c r="D87" s="11">
        <v>39988</v>
      </c>
      <c r="E87" s="9">
        <v>229</v>
      </c>
      <c r="F87" s="9">
        <v>229</v>
      </c>
      <c r="G87" s="9">
        <v>229</v>
      </c>
      <c r="H87" s="9"/>
      <c r="I87" s="10"/>
      <c r="J87" s="10"/>
      <c r="K87" s="64">
        <v>229</v>
      </c>
    </row>
    <row r="88" spans="1:11" ht="31" x14ac:dyDescent="0.35">
      <c r="A88" s="5">
        <v>66</v>
      </c>
      <c r="B88" s="6" t="s">
        <v>86</v>
      </c>
      <c r="C88" s="7" t="s">
        <v>14</v>
      </c>
      <c r="D88" s="11">
        <v>39988</v>
      </c>
      <c r="E88" s="9">
        <v>188.99</v>
      </c>
      <c r="F88" s="9">
        <v>188.99</v>
      </c>
      <c r="G88" s="9">
        <v>188.99</v>
      </c>
      <c r="H88" s="9"/>
      <c r="I88" s="10"/>
      <c r="J88" s="10"/>
      <c r="K88" s="64">
        <v>188.99</v>
      </c>
    </row>
    <row r="89" spans="1:11" ht="31" x14ac:dyDescent="0.35">
      <c r="A89" s="94">
        <v>67</v>
      </c>
      <c r="B89" s="95" t="s">
        <v>87</v>
      </c>
      <c r="C89" s="96" t="s">
        <v>14</v>
      </c>
      <c r="D89" s="102">
        <v>40000</v>
      </c>
      <c r="E89" s="98">
        <v>43.46</v>
      </c>
      <c r="F89" s="98">
        <v>43.46</v>
      </c>
      <c r="G89" s="98">
        <v>43.46</v>
      </c>
      <c r="H89" s="98"/>
      <c r="I89" s="99">
        <v>43.46</v>
      </c>
      <c r="J89" s="99"/>
      <c r="K89" s="100"/>
    </row>
    <row r="90" spans="1:11" ht="31" x14ac:dyDescent="0.35">
      <c r="A90" s="5">
        <v>68</v>
      </c>
      <c r="B90" s="6" t="s">
        <v>88</v>
      </c>
      <c r="C90" s="7" t="s">
        <v>14</v>
      </c>
      <c r="D90" s="11">
        <v>40168</v>
      </c>
      <c r="E90" s="9">
        <v>105.36</v>
      </c>
      <c r="F90" s="9">
        <v>105.36</v>
      </c>
      <c r="G90" s="9">
        <v>105.36</v>
      </c>
      <c r="H90" s="9"/>
      <c r="I90" s="10"/>
      <c r="J90" s="10"/>
      <c r="K90" s="64">
        <v>105.36</v>
      </c>
    </row>
    <row r="91" spans="1:11" ht="31" x14ac:dyDescent="0.35">
      <c r="A91" s="5">
        <v>69</v>
      </c>
      <c r="B91" s="6" t="s">
        <v>89</v>
      </c>
      <c r="C91" s="7" t="s">
        <v>14</v>
      </c>
      <c r="D91" s="11">
        <v>40168</v>
      </c>
      <c r="E91" s="9">
        <v>540</v>
      </c>
      <c r="F91" s="9">
        <v>540</v>
      </c>
      <c r="G91" s="9">
        <v>540</v>
      </c>
      <c r="H91" s="9"/>
      <c r="I91" s="10"/>
      <c r="J91" s="10"/>
      <c r="K91" s="64">
        <v>540</v>
      </c>
    </row>
    <row r="92" spans="1:11" ht="31" x14ac:dyDescent="0.35">
      <c r="A92" s="5">
        <v>70</v>
      </c>
      <c r="B92" s="6" t="s">
        <v>90</v>
      </c>
      <c r="C92" s="7" t="s">
        <v>14</v>
      </c>
      <c r="D92" s="11">
        <v>40325</v>
      </c>
      <c r="E92" s="9">
        <v>312.3</v>
      </c>
      <c r="F92" s="9">
        <v>312.3</v>
      </c>
      <c r="G92" s="9">
        <v>312.3</v>
      </c>
      <c r="H92" s="9"/>
      <c r="I92" s="10"/>
      <c r="J92" s="10"/>
      <c r="K92" s="64">
        <v>312.3</v>
      </c>
    </row>
    <row r="93" spans="1:11" ht="31" x14ac:dyDescent="0.35">
      <c r="A93" s="5">
        <v>71</v>
      </c>
      <c r="B93" s="6" t="s">
        <v>91</v>
      </c>
      <c r="C93" s="7" t="s">
        <v>14</v>
      </c>
      <c r="D93" s="11">
        <v>40359</v>
      </c>
      <c r="E93" s="9">
        <v>300.45</v>
      </c>
      <c r="F93" s="9">
        <v>300.45</v>
      </c>
      <c r="G93" s="9">
        <v>300.45</v>
      </c>
      <c r="H93" s="9"/>
      <c r="I93" s="10"/>
      <c r="J93" s="10"/>
      <c r="K93" s="64">
        <v>300.45</v>
      </c>
    </row>
    <row r="94" spans="1:11" ht="31" x14ac:dyDescent="0.35">
      <c r="A94" s="5">
        <v>72</v>
      </c>
      <c r="B94" s="6" t="s">
        <v>92</v>
      </c>
      <c r="C94" s="7" t="s">
        <v>14</v>
      </c>
      <c r="D94" s="11">
        <v>40409</v>
      </c>
      <c r="E94" s="9">
        <v>66.930000000000007</v>
      </c>
      <c r="F94" s="9">
        <v>66.930000000000007</v>
      </c>
      <c r="G94" s="9">
        <v>66.930000000000007</v>
      </c>
      <c r="H94" s="9"/>
      <c r="I94" s="10"/>
      <c r="J94" s="10"/>
      <c r="K94" s="64">
        <v>66.930000000000007</v>
      </c>
    </row>
    <row r="95" spans="1:11" ht="31" x14ac:dyDescent="0.35">
      <c r="A95" s="5">
        <v>73</v>
      </c>
      <c r="B95" s="6" t="s">
        <v>93</v>
      </c>
      <c r="C95" s="7" t="s">
        <v>14</v>
      </c>
      <c r="D95" s="11">
        <v>40430</v>
      </c>
      <c r="E95" s="9">
        <v>52</v>
      </c>
      <c r="F95" s="9">
        <v>52</v>
      </c>
      <c r="G95" s="9">
        <v>52</v>
      </c>
      <c r="H95" s="9"/>
      <c r="I95" s="10"/>
      <c r="J95" s="10"/>
      <c r="K95" s="64">
        <v>52</v>
      </c>
    </row>
    <row r="96" spans="1:11" x14ac:dyDescent="0.35">
      <c r="A96" s="5">
        <v>74</v>
      </c>
      <c r="B96" s="6" t="s">
        <v>94</v>
      </c>
      <c r="C96" s="7" t="s">
        <v>19</v>
      </c>
      <c r="D96" s="11">
        <v>40493</v>
      </c>
      <c r="E96" s="9">
        <v>1275</v>
      </c>
      <c r="F96" s="9">
        <v>1275</v>
      </c>
      <c r="G96" s="9">
        <v>1275</v>
      </c>
      <c r="H96" s="9"/>
      <c r="I96" s="10"/>
      <c r="J96" s="10"/>
      <c r="K96" s="64">
        <v>1275</v>
      </c>
    </row>
    <row r="97" spans="1:11" ht="31" x14ac:dyDescent="0.35">
      <c r="A97" s="5">
        <v>75</v>
      </c>
      <c r="B97" s="6" t="s">
        <v>95</v>
      </c>
      <c r="C97" s="7" t="s">
        <v>14</v>
      </c>
      <c r="D97" s="11">
        <v>40533</v>
      </c>
      <c r="E97" s="9">
        <v>542.94000000000005</v>
      </c>
      <c r="F97" s="9">
        <v>542.94000000000005</v>
      </c>
      <c r="G97" s="9">
        <v>542.94000000000005</v>
      </c>
      <c r="H97" s="9"/>
      <c r="I97" s="10"/>
      <c r="J97" s="10"/>
      <c r="K97" s="64">
        <v>542.94000000000005</v>
      </c>
    </row>
    <row r="98" spans="1:11" ht="31" x14ac:dyDescent="0.35">
      <c r="A98" s="5">
        <v>76</v>
      </c>
      <c r="B98" s="6" t="s">
        <v>96</v>
      </c>
      <c r="C98" s="7" t="s">
        <v>97</v>
      </c>
      <c r="D98" s="11">
        <v>40575</v>
      </c>
      <c r="E98" s="9">
        <v>222.5</v>
      </c>
      <c r="F98" s="9">
        <v>222.5</v>
      </c>
      <c r="G98" s="9">
        <v>222.5</v>
      </c>
      <c r="H98" s="9"/>
      <c r="I98" s="10"/>
      <c r="J98" s="10"/>
      <c r="K98" s="64">
        <v>222.5</v>
      </c>
    </row>
    <row r="99" spans="1:11" ht="31" x14ac:dyDescent="0.35">
      <c r="A99" s="5">
        <v>77</v>
      </c>
      <c r="B99" s="6" t="s">
        <v>98</v>
      </c>
      <c r="C99" s="7" t="s">
        <v>97</v>
      </c>
      <c r="D99" s="11">
        <v>40575</v>
      </c>
      <c r="E99" s="9">
        <v>201</v>
      </c>
      <c r="F99" s="9">
        <v>201</v>
      </c>
      <c r="G99" s="9">
        <v>201</v>
      </c>
      <c r="H99" s="9"/>
      <c r="I99" s="10"/>
      <c r="J99" s="10"/>
      <c r="K99" s="64">
        <v>201</v>
      </c>
    </row>
    <row r="100" spans="1:11" ht="31" x14ac:dyDescent="0.35">
      <c r="A100" s="5">
        <v>78</v>
      </c>
      <c r="B100" s="6" t="s">
        <v>99</v>
      </c>
      <c r="C100" s="7" t="s">
        <v>100</v>
      </c>
      <c r="D100" s="11">
        <v>40575</v>
      </c>
      <c r="E100" s="9">
        <v>440</v>
      </c>
      <c r="F100" s="9">
        <v>440</v>
      </c>
      <c r="G100" s="9">
        <v>440</v>
      </c>
      <c r="H100" s="9"/>
      <c r="I100" s="10"/>
      <c r="J100" s="10"/>
      <c r="K100" s="64">
        <v>440</v>
      </c>
    </row>
    <row r="101" spans="1:11" ht="31" x14ac:dyDescent="0.35">
      <c r="A101" s="5">
        <v>79</v>
      </c>
      <c r="B101" s="6" t="s">
        <v>95</v>
      </c>
      <c r="C101" s="7" t="s">
        <v>14</v>
      </c>
      <c r="D101" s="11">
        <v>40645</v>
      </c>
      <c r="E101" s="9">
        <v>504.9</v>
      </c>
      <c r="F101" s="9">
        <v>504.9</v>
      </c>
      <c r="G101" s="9">
        <v>504.9</v>
      </c>
      <c r="H101" s="9"/>
      <c r="I101" s="10"/>
      <c r="J101" s="10"/>
      <c r="K101" s="64">
        <v>504.9</v>
      </c>
    </row>
    <row r="102" spans="1:11" ht="31" x14ac:dyDescent="0.35">
      <c r="A102" s="5">
        <v>80</v>
      </c>
      <c r="B102" s="6" t="s">
        <v>101</v>
      </c>
      <c r="C102" s="7" t="s">
        <v>14</v>
      </c>
      <c r="D102" s="11">
        <v>40714</v>
      </c>
      <c r="E102" s="9">
        <v>198</v>
      </c>
      <c r="F102" s="9">
        <v>198</v>
      </c>
      <c r="G102" s="9">
        <v>198</v>
      </c>
      <c r="H102" s="9"/>
      <c r="I102" s="10"/>
      <c r="J102" s="10"/>
      <c r="K102" s="64">
        <v>198</v>
      </c>
    </row>
    <row r="103" spans="1:11" ht="31" x14ac:dyDescent="0.35">
      <c r="A103" s="5">
        <v>81</v>
      </c>
      <c r="B103" s="6" t="s">
        <v>102</v>
      </c>
      <c r="C103" s="7" t="s">
        <v>14</v>
      </c>
      <c r="D103" s="11">
        <v>40815</v>
      </c>
      <c r="E103" s="9">
        <v>3137.65</v>
      </c>
      <c r="F103" s="9">
        <v>3137.65</v>
      </c>
      <c r="G103" s="9">
        <v>3137.65</v>
      </c>
      <c r="H103" s="9"/>
      <c r="I103" s="10"/>
      <c r="J103" s="10"/>
      <c r="K103" s="64">
        <f>E103</f>
        <v>3137.65</v>
      </c>
    </row>
    <row r="104" spans="1:11" x14ac:dyDescent="0.35">
      <c r="A104" s="5">
        <v>82</v>
      </c>
      <c r="B104" s="6" t="s">
        <v>103</v>
      </c>
      <c r="C104" s="7" t="s">
        <v>19</v>
      </c>
      <c r="D104" s="11">
        <v>40844</v>
      </c>
      <c r="E104" s="9">
        <v>100</v>
      </c>
      <c r="F104" s="9">
        <v>100</v>
      </c>
      <c r="G104" s="9">
        <v>100</v>
      </c>
      <c r="H104" s="9"/>
      <c r="I104" s="10"/>
      <c r="J104" s="10"/>
      <c r="K104" s="64">
        <v>100</v>
      </c>
    </row>
    <row r="105" spans="1:11" ht="31" x14ac:dyDescent="0.35">
      <c r="A105" s="94">
        <v>83</v>
      </c>
      <c r="B105" s="95" t="s">
        <v>104</v>
      </c>
      <c r="C105" s="96" t="s">
        <v>14</v>
      </c>
      <c r="D105" s="102">
        <v>40844</v>
      </c>
      <c r="E105" s="98">
        <v>196.45</v>
      </c>
      <c r="F105" s="98">
        <v>196.45</v>
      </c>
      <c r="G105" s="98">
        <v>196.45</v>
      </c>
      <c r="H105" s="98"/>
      <c r="I105" s="99">
        <v>196.45</v>
      </c>
      <c r="J105" s="99"/>
      <c r="K105" s="100"/>
    </row>
    <row r="106" spans="1:11" x14ac:dyDescent="0.35">
      <c r="A106" s="5">
        <v>84</v>
      </c>
      <c r="B106" s="6" t="s">
        <v>105</v>
      </c>
      <c r="C106" s="7" t="s">
        <v>19</v>
      </c>
      <c r="D106" s="11">
        <v>40913</v>
      </c>
      <c r="E106" s="9">
        <v>702</v>
      </c>
      <c r="F106" s="9">
        <v>702</v>
      </c>
      <c r="G106" s="9">
        <v>702</v>
      </c>
      <c r="H106" s="9"/>
      <c r="I106" s="10"/>
      <c r="J106" s="10"/>
      <c r="K106" s="64">
        <v>702</v>
      </c>
    </row>
    <row r="107" spans="1:11" ht="31" x14ac:dyDescent="0.35">
      <c r="A107" s="5">
        <v>85</v>
      </c>
      <c r="B107" s="6" t="s">
        <v>106</v>
      </c>
      <c r="C107" s="7" t="s">
        <v>14</v>
      </c>
      <c r="D107" s="11">
        <v>40989</v>
      </c>
      <c r="E107" s="9">
        <v>370.75</v>
      </c>
      <c r="F107" s="9">
        <v>370.75</v>
      </c>
      <c r="G107" s="9">
        <v>370.75</v>
      </c>
      <c r="H107" s="9"/>
      <c r="I107" s="10"/>
      <c r="J107" s="10"/>
      <c r="K107" s="64">
        <v>370.75</v>
      </c>
    </row>
    <row r="108" spans="1:11" ht="31" x14ac:dyDescent="0.35">
      <c r="A108" s="5">
        <v>86</v>
      </c>
      <c r="B108" s="6" t="s">
        <v>107</v>
      </c>
      <c r="C108" s="7" t="s">
        <v>14</v>
      </c>
      <c r="D108" s="11">
        <v>41254</v>
      </c>
      <c r="E108" s="9">
        <v>466.41</v>
      </c>
      <c r="F108" s="9">
        <v>466.41</v>
      </c>
      <c r="G108" s="9">
        <v>466.41</v>
      </c>
      <c r="H108" s="9"/>
      <c r="I108" s="10"/>
      <c r="J108" s="10"/>
      <c r="K108" s="64">
        <f t="shared" ref="K108:K118" si="24">F108</f>
        <v>466.41</v>
      </c>
    </row>
    <row r="109" spans="1:11" ht="31" x14ac:dyDescent="0.35">
      <c r="A109" s="5">
        <v>87</v>
      </c>
      <c r="B109" s="6" t="s">
        <v>108</v>
      </c>
      <c r="C109" s="7" t="s">
        <v>19</v>
      </c>
      <c r="D109" s="11">
        <v>41218</v>
      </c>
      <c r="E109" s="9">
        <v>2600.11</v>
      </c>
      <c r="F109" s="9">
        <f>E109</f>
        <v>2600.11</v>
      </c>
      <c r="G109" s="9">
        <f>F109</f>
        <v>2600.11</v>
      </c>
      <c r="H109" s="9"/>
      <c r="I109" s="10"/>
      <c r="J109" s="10"/>
      <c r="K109" s="64">
        <f t="shared" si="24"/>
        <v>2600.11</v>
      </c>
    </row>
    <row r="110" spans="1:11" x14ac:dyDescent="0.35">
      <c r="A110" s="5">
        <v>88</v>
      </c>
      <c r="B110" s="6" t="s">
        <v>109</v>
      </c>
      <c r="C110" s="7" t="s">
        <v>19</v>
      </c>
      <c r="D110" s="11">
        <v>41218</v>
      </c>
      <c r="E110" s="9">
        <v>4983.3500000000004</v>
      </c>
      <c r="F110" s="9">
        <f>E110</f>
        <v>4983.3500000000004</v>
      </c>
      <c r="G110" s="9">
        <f>F110</f>
        <v>4983.3500000000004</v>
      </c>
      <c r="H110" s="9"/>
      <c r="I110" s="10"/>
      <c r="J110" s="10"/>
      <c r="K110" s="64">
        <f t="shared" si="24"/>
        <v>4983.3500000000004</v>
      </c>
    </row>
    <row r="111" spans="1:11" ht="31" x14ac:dyDescent="0.35">
      <c r="A111" s="5">
        <v>89</v>
      </c>
      <c r="B111" s="6" t="s">
        <v>110</v>
      </c>
      <c r="C111" s="7" t="s">
        <v>14</v>
      </c>
      <c r="D111" s="25">
        <v>41431</v>
      </c>
      <c r="E111" s="9">
        <v>1157.96</v>
      </c>
      <c r="F111" s="9">
        <f t="shared" ref="F111:G127" si="25">E111</f>
        <v>1157.96</v>
      </c>
      <c r="G111" s="9">
        <f t="shared" si="25"/>
        <v>1157.96</v>
      </c>
      <c r="H111" s="9">
        <f t="shared" ref="H111:H118" si="26">F111-G111</f>
        <v>0</v>
      </c>
      <c r="I111" s="10"/>
      <c r="J111" s="10"/>
      <c r="K111" s="64">
        <f t="shared" si="24"/>
        <v>1157.96</v>
      </c>
    </row>
    <row r="112" spans="1:11" ht="31" x14ac:dyDescent="0.35">
      <c r="A112" s="5">
        <v>90</v>
      </c>
      <c r="B112" s="6" t="s">
        <v>111</v>
      </c>
      <c r="C112" s="7" t="s">
        <v>14</v>
      </c>
      <c r="D112" s="25">
        <v>41431</v>
      </c>
      <c r="E112" s="9">
        <v>99.99</v>
      </c>
      <c r="F112" s="9">
        <f t="shared" si="25"/>
        <v>99.99</v>
      </c>
      <c r="G112" s="9">
        <f t="shared" si="25"/>
        <v>99.99</v>
      </c>
      <c r="H112" s="9">
        <f t="shared" si="26"/>
        <v>0</v>
      </c>
      <c r="I112" s="10"/>
      <c r="J112" s="10"/>
      <c r="K112" s="64">
        <f t="shared" si="24"/>
        <v>99.99</v>
      </c>
    </row>
    <row r="113" spans="1:11" ht="31" x14ac:dyDescent="0.35">
      <c r="A113" s="5">
        <v>91</v>
      </c>
      <c r="B113" s="6" t="s">
        <v>112</v>
      </c>
      <c r="C113" s="7" t="s">
        <v>14</v>
      </c>
      <c r="D113" s="25">
        <v>41431</v>
      </c>
      <c r="E113" s="9">
        <v>147.49</v>
      </c>
      <c r="F113" s="9">
        <f t="shared" si="25"/>
        <v>147.49</v>
      </c>
      <c r="G113" s="9">
        <f t="shared" si="25"/>
        <v>147.49</v>
      </c>
      <c r="H113" s="9">
        <f t="shared" si="26"/>
        <v>0</v>
      </c>
      <c r="I113" s="10"/>
      <c r="J113" s="10"/>
      <c r="K113" s="64">
        <f t="shared" si="24"/>
        <v>147.49</v>
      </c>
    </row>
    <row r="114" spans="1:11" ht="31" x14ac:dyDescent="0.35">
      <c r="A114" s="5">
        <v>92</v>
      </c>
      <c r="B114" s="6" t="s">
        <v>113</v>
      </c>
      <c r="C114" s="7" t="s">
        <v>14</v>
      </c>
      <c r="D114" s="25">
        <v>41431</v>
      </c>
      <c r="E114" s="9">
        <v>492.9</v>
      </c>
      <c r="F114" s="9">
        <f t="shared" si="25"/>
        <v>492.9</v>
      </c>
      <c r="G114" s="9">
        <f t="shared" si="25"/>
        <v>492.9</v>
      </c>
      <c r="H114" s="9">
        <f t="shared" si="26"/>
        <v>0</v>
      </c>
      <c r="I114" s="10"/>
      <c r="J114" s="10"/>
      <c r="K114" s="64">
        <f t="shared" si="24"/>
        <v>492.9</v>
      </c>
    </row>
    <row r="115" spans="1:11" ht="31" x14ac:dyDescent="0.35">
      <c r="A115" s="5">
        <v>93</v>
      </c>
      <c r="B115" s="6" t="s">
        <v>110</v>
      </c>
      <c r="C115" s="7" t="s">
        <v>14</v>
      </c>
      <c r="D115" s="25">
        <v>41488</v>
      </c>
      <c r="E115" s="9">
        <v>1157.96</v>
      </c>
      <c r="F115" s="9">
        <f t="shared" si="25"/>
        <v>1157.96</v>
      </c>
      <c r="G115" s="9">
        <f t="shared" si="25"/>
        <v>1157.96</v>
      </c>
      <c r="H115" s="9">
        <f t="shared" si="26"/>
        <v>0</v>
      </c>
      <c r="I115" s="10"/>
      <c r="J115" s="10"/>
      <c r="K115" s="64">
        <f t="shared" si="24"/>
        <v>1157.96</v>
      </c>
    </row>
    <row r="116" spans="1:11" ht="31" x14ac:dyDescent="0.35">
      <c r="A116" s="5">
        <v>94</v>
      </c>
      <c r="B116" s="6" t="s">
        <v>114</v>
      </c>
      <c r="C116" s="7" t="s">
        <v>14</v>
      </c>
      <c r="D116" s="25">
        <v>41491</v>
      </c>
      <c r="E116" s="9">
        <v>424.99</v>
      </c>
      <c r="F116" s="9">
        <f t="shared" si="25"/>
        <v>424.99</v>
      </c>
      <c r="G116" s="9">
        <f t="shared" si="25"/>
        <v>424.99</v>
      </c>
      <c r="H116" s="9">
        <f t="shared" si="26"/>
        <v>0</v>
      </c>
      <c r="I116" s="10"/>
      <c r="J116" s="10"/>
      <c r="K116" s="64">
        <f t="shared" si="24"/>
        <v>424.99</v>
      </c>
    </row>
    <row r="117" spans="1:11" ht="31" x14ac:dyDescent="0.35">
      <c r="A117" s="5">
        <v>95</v>
      </c>
      <c r="B117" s="6" t="s">
        <v>115</v>
      </c>
      <c r="C117" s="7" t="s">
        <v>14</v>
      </c>
      <c r="D117" s="25">
        <v>41491</v>
      </c>
      <c r="E117" s="9">
        <v>296.39999999999998</v>
      </c>
      <c r="F117" s="9">
        <f t="shared" si="25"/>
        <v>296.39999999999998</v>
      </c>
      <c r="G117" s="9">
        <f t="shared" si="25"/>
        <v>296.39999999999998</v>
      </c>
      <c r="H117" s="9">
        <f t="shared" si="26"/>
        <v>0</v>
      </c>
      <c r="I117" s="10"/>
      <c r="J117" s="10"/>
      <c r="K117" s="64">
        <f t="shared" si="24"/>
        <v>296.39999999999998</v>
      </c>
    </row>
    <row r="118" spans="1:11" ht="31" x14ac:dyDescent="0.35">
      <c r="A118" s="5">
        <v>96</v>
      </c>
      <c r="B118" s="6" t="s">
        <v>227</v>
      </c>
      <c r="C118" s="7" t="s">
        <v>14</v>
      </c>
      <c r="D118" s="25">
        <v>41557</v>
      </c>
      <c r="E118" s="9">
        <v>999</v>
      </c>
      <c r="F118" s="9">
        <f t="shared" si="25"/>
        <v>999</v>
      </c>
      <c r="G118" s="9">
        <f t="shared" si="25"/>
        <v>999</v>
      </c>
      <c r="H118" s="9">
        <f t="shared" si="26"/>
        <v>0</v>
      </c>
      <c r="I118" s="10"/>
      <c r="J118" s="10"/>
      <c r="K118" s="64">
        <f t="shared" si="24"/>
        <v>999</v>
      </c>
    </row>
    <row r="119" spans="1:11" ht="31" x14ac:dyDescent="0.35">
      <c r="A119" s="5">
        <v>97</v>
      </c>
      <c r="B119" s="6" t="s">
        <v>116</v>
      </c>
      <c r="C119" s="7" t="s">
        <v>14</v>
      </c>
      <c r="D119" s="25"/>
      <c r="E119" s="9">
        <v>446.4</v>
      </c>
      <c r="F119" s="9">
        <f t="shared" si="25"/>
        <v>446.4</v>
      </c>
      <c r="G119" s="9">
        <v>446.4</v>
      </c>
      <c r="H119" s="9"/>
      <c r="I119" s="10"/>
      <c r="J119" s="9"/>
      <c r="K119" s="64">
        <v>446.4</v>
      </c>
    </row>
    <row r="120" spans="1:11" ht="31" x14ac:dyDescent="0.35">
      <c r="A120" s="5">
        <v>98</v>
      </c>
      <c r="B120" s="6" t="s">
        <v>117</v>
      </c>
      <c r="C120" s="7" t="s">
        <v>14</v>
      </c>
      <c r="D120" s="25"/>
      <c r="E120" s="9">
        <v>1584</v>
      </c>
      <c r="F120" s="9">
        <f t="shared" si="25"/>
        <v>1584</v>
      </c>
      <c r="G120" s="9">
        <v>1584</v>
      </c>
      <c r="H120" s="9"/>
      <c r="I120" s="10"/>
      <c r="J120" s="9"/>
      <c r="K120" s="64">
        <v>1584</v>
      </c>
    </row>
    <row r="121" spans="1:11" ht="31" x14ac:dyDescent="0.35">
      <c r="A121" s="5">
        <v>99</v>
      </c>
      <c r="B121" s="6" t="s">
        <v>208</v>
      </c>
      <c r="C121" s="7" t="s">
        <v>14</v>
      </c>
      <c r="D121" s="25"/>
      <c r="E121" s="9">
        <v>387.6</v>
      </c>
      <c r="F121" s="9">
        <f t="shared" si="25"/>
        <v>387.6</v>
      </c>
      <c r="G121" s="9">
        <v>387.6</v>
      </c>
      <c r="H121" s="9"/>
      <c r="I121" s="10"/>
      <c r="J121" s="9"/>
      <c r="K121" s="64">
        <v>387.6</v>
      </c>
    </row>
    <row r="122" spans="1:11" ht="31" x14ac:dyDescent="0.35">
      <c r="A122" s="5">
        <v>100</v>
      </c>
      <c r="B122" s="6" t="s">
        <v>118</v>
      </c>
      <c r="C122" s="7" t="s">
        <v>14</v>
      </c>
      <c r="D122" s="25"/>
      <c r="E122" s="9">
        <v>348</v>
      </c>
      <c r="F122" s="9">
        <f t="shared" si="25"/>
        <v>348</v>
      </c>
      <c r="G122" s="9">
        <v>348</v>
      </c>
      <c r="H122" s="9"/>
      <c r="I122" s="10"/>
      <c r="J122" s="9"/>
      <c r="K122" s="64">
        <v>348</v>
      </c>
    </row>
    <row r="123" spans="1:11" ht="31" x14ac:dyDescent="0.35">
      <c r="A123" s="5">
        <v>101</v>
      </c>
      <c r="B123" s="6" t="s">
        <v>119</v>
      </c>
      <c r="C123" s="7" t="s">
        <v>14</v>
      </c>
      <c r="D123" s="25"/>
      <c r="E123" s="9">
        <v>819</v>
      </c>
      <c r="F123" s="9">
        <f t="shared" si="25"/>
        <v>819</v>
      </c>
      <c r="G123" s="9">
        <v>819</v>
      </c>
      <c r="H123" s="9"/>
      <c r="I123" s="10"/>
      <c r="J123" s="9"/>
      <c r="K123" s="64">
        <v>819</v>
      </c>
    </row>
    <row r="124" spans="1:11" ht="31" x14ac:dyDescent="0.35">
      <c r="A124" s="5">
        <v>102</v>
      </c>
      <c r="B124" s="6" t="s">
        <v>120</v>
      </c>
      <c r="C124" s="7" t="s">
        <v>14</v>
      </c>
      <c r="D124" s="25">
        <v>41835</v>
      </c>
      <c r="E124" s="9">
        <v>389</v>
      </c>
      <c r="F124" s="9">
        <f t="shared" si="25"/>
        <v>389</v>
      </c>
      <c r="G124" s="9">
        <v>389</v>
      </c>
      <c r="H124" s="9"/>
      <c r="I124" s="10"/>
      <c r="J124" s="10"/>
      <c r="K124" s="64">
        <v>389</v>
      </c>
    </row>
    <row r="125" spans="1:11" ht="31" x14ac:dyDescent="0.35">
      <c r="A125" s="5">
        <v>103</v>
      </c>
      <c r="B125" s="6" t="s">
        <v>121</v>
      </c>
      <c r="C125" s="7" t="s">
        <v>14</v>
      </c>
      <c r="D125" s="25">
        <v>42370</v>
      </c>
      <c r="E125" s="9">
        <v>1000</v>
      </c>
      <c r="F125" s="9">
        <f t="shared" si="25"/>
        <v>1000</v>
      </c>
      <c r="G125" s="10">
        <v>1000</v>
      </c>
      <c r="H125" s="9"/>
      <c r="I125" s="10"/>
      <c r="J125" s="84"/>
      <c r="K125" s="64">
        <v>1000</v>
      </c>
    </row>
    <row r="126" spans="1:11" ht="31" x14ac:dyDescent="0.35">
      <c r="A126" s="5">
        <v>104</v>
      </c>
      <c r="B126" s="6" t="s">
        <v>122</v>
      </c>
      <c r="C126" s="7" t="s">
        <v>14</v>
      </c>
      <c r="D126" s="25">
        <v>42736</v>
      </c>
      <c r="E126" s="9">
        <v>408</v>
      </c>
      <c r="F126" s="9">
        <f t="shared" si="25"/>
        <v>408</v>
      </c>
      <c r="G126" s="10">
        <v>408</v>
      </c>
      <c r="H126" s="9"/>
      <c r="I126" s="10"/>
      <c r="J126" s="84"/>
      <c r="K126" s="64">
        <v>408</v>
      </c>
    </row>
    <row r="127" spans="1:11" ht="31" x14ac:dyDescent="0.35">
      <c r="A127" s="5">
        <v>105</v>
      </c>
      <c r="B127" s="6" t="s">
        <v>123</v>
      </c>
      <c r="C127" s="7" t="s">
        <v>14</v>
      </c>
      <c r="D127" s="25">
        <v>42736</v>
      </c>
      <c r="E127" s="9">
        <v>570</v>
      </c>
      <c r="F127" s="9">
        <f t="shared" si="25"/>
        <v>570</v>
      </c>
      <c r="G127" s="10">
        <v>570</v>
      </c>
      <c r="H127" s="9"/>
      <c r="I127" s="10"/>
      <c r="J127" s="84"/>
      <c r="K127" s="64">
        <v>570</v>
      </c>
    </row>
    <row r="128" spans="1:11" x14ac:dyDescent="0.35">
      <c r="A128" s="5">
        <v>106</v>
      </c>
      <c r="B128" s="6" t="s">
        <v>225</v>
      </c>
      <c r="C128" s="7" t="s">
        <v>19</v>
      </c>
      <c r="D128" s="25">
        <v>42736</v>
      </c>
      <c r="E128" s="9">
        <v>1985</v>
      </c>
      <c r="F128" s="9">
        <f t="shared" ref="F128:F135" si="27">E128</f>
        <v>1985</v>
      </c>
      <c r="G128" s="10">
        <v>1985</v>
      </c>
      <c r="H128" s="9"/>
      <c r="I128" s="10"/>
      <c r="J128" s="84"/>
      <c r="K128" s="64">
        <v>1985</v>
      </c>
    </row>
    <row r="129" spans="1:11" ht="32.25" customHeight="1" x14ac:dyDescent="0.35">
      <c r="A129" s="5">
        <v>107</v>
      </c>
      <c r="B129" s="6" t="s">
        <v>124</v>
      </c>
      <c r="C129" s="7" t="s">
        <v>14</v>
      </c>
      <c r="D129" s="25">
        <v>42736</v>
      </c>
      <c r="E129" s="9">
        <v>189.99</v>
      </c>
      <c r="F129" s="9">
        <f t="shared" si="27"/>
        <v>189.99</v>
      </c>
      <c r="G129" s="10">
        <v>189.99</v>
      </c>
      <c r="H129" s="9"/>
      <c r="I129" s="10"/>
      <c r="J129" s="84"/>
      <c r="K129" s="64">
        <v>189.99</v>
      </c>
    </row>
    <row r="130" spans="1:11" ht="32.25" customHeight="1" x14ac:dyDescent="0.35">
      <c r="A130" s="5">
        <v>108</v>
      </c>
      <c r="B130" s="84" t="s">
        <v>125</v>
      </c>
      <c r="C130" s="6" t="s">
        <v>62</v>
      </c>
      <c r="D130" s="51">
        <v>42461</v>
      </c>
      <c r="E130" s="9">
        <v>1092.5</v>
      </c>
      <c r="F130" s="9">
        <f t="shared" si="27"/>
        <v>1092.5</v>
      </c>
      <c r="G130" s="10">
        <v>1092.5</v>
      </c>
      <c r="H130" s="9"/>
      <c r="I130" s="9"/>
      <c r="J130" s="84"/>
      <c r="K130" s="64">
        <v>1092.5</v>
      </c>
    </row>
    <row r="131" spans="1:11" ht="32.25" customHeight="1" x14ac:dyDescent="0.35">
      <c r="A131" s="5">
        <v>109</v>
      </c>
      <c r="B131" s="84" t="s">
        <v>126</v>
      </c>
      <c r="C131" s="6" t="s">
        <v>62</v>
      </c>
      <c r="D131" s="51">
        <v>42552</v>
      </c>
      <c r="E131" s="9">
        <v>245</v>
      </c>
      <c r="F131" s="9">
        <f t="shared" si="27"/>
        <v>245</v>
      </c>
      <c r="G131" s="10">
        <v>245</v>
      </c>
      <c r="H131" s="9"/>
      <c r="I131" s="9"/>
      <c r="J131" s="84"/>
      <c r="K131" s="64">
        <v>245</v>
      </c>
    </row>
    <row r="132" spans="1:11" ht="32.25" customHeight="1" x14ac:dyDescent="0.35">
      <c r="A132" s="5">
        <v>110</v>
      </c>
      <c r="B132" s="84" t="s">
        <v>127</v>
      </c>
      <c r="C132" s="6" t="s">
        <v>62</v>
      </c>
      <c r="D132" s="51">
        <v>42461</v>
      </c>
      <c r="E132" s="9">
        <v>219.58</v>
      </c>
      <c r="F132" s="9">
        <f t="shared" si="27"/>
        <v>219.58</v>
      </c>
      <c r="G132" s="10">
        <v>219.58</v>
      </c>
      <c r="H132" s="9"/>
      <c r="I132" s="9"/>
      <c r="J132" s="84"/>
      <c r="K132" s="64">
        <v>219.58</v>
      </c>
    </row>
    <row r="133" spans="1:11" ht="32.25" customHeight="1" x14ac:dyDescent="0.35">
      <c r="A133" s="8">
        <v>111</v>
      </c>
      <c r="B133" s="84" t="s">
        <v>128</v>
      </c>
      <c r="C133" s="6" t="s">
        <v>62</v>
      </c>
      <c r="D133" s="51">
        <v>42461</v>
      </c>
      <c r="E133" s="9">
        <v>565.25</v>
      </c>
      <c r="F133" s="9">
        <f t="shared" si="27"/>
        <v>565.25</v>
      </c>
      <c r="G133" s="10">
        <v>565.25</v>
      </c>
      <c r="H133" s="9"/>
      <c r="I133" s="9"/>
      <c r="J133" s="84"/>
      <c r="K133" s="9">
        <v>565.25</v>
      </c>
    </row>
    <row r="134" spans="1:11" ht="32.25" customHeight="1" x14ac:dyDescent="0.35">
      <c r="A134" s="8">
        <v>112</v>
      </c>
      <c r="B134" s="84" t="s">
        <v>129</v>
      </c>
      <c r="C134" s="6" t="s">
        <v>62</v>
      </c>
      <c r="D134" s="51">
        <v>42461</v>
      </c>
      <c r="E134" s="9">
        <v>390.15</v>
      </c>
      <c r="F134" s="9">
        <f t="shared" si="27"/>
        <v>390.15</v>
      </c>
      <c r="G134" s="10">
        <v>390.15</v>
      </c>
      <c r="H134" s="9"/>
      <c r="I134" s="9"/>
      <c r="J134" s="84"/>
      <c r="K134" s="9">
        <v>390.15</v>
      </c>
    </row>
    <row r="135" spans="1:11" ht="32.25" customHeight="1" x14ac:dyDescent="0.35">
      <c r="A135" s="8">
        <v>113</v>
      </c>
      <c r="B135" s="84" t="s">
        <v>228</v>
      </c>
      <c r="C135" s="6" t="s">
        <v>62</v>
      </c>
      <c r="D135" s="51">
        <v>42614</v>
      </c>
      <c r="E135" s="9">
        <v>1167</v>
      </c>
      <c r="F135" s="9">
        <f t="shared" si="27"/>
        <v>1167</v>
      </c>
      <c r="G135" s="10">
        <v>1167</v>
      </c>
      <c r="H135" s="9"/>
      <c r="I135" s="9"/>
      <c r="J135" s="84"/>
      <c r="K135" s="9">
        <v>1167</v>
      </c>
    </row>
    <row r="136" spans="1:11" ht="32.25" customHeight="1" x14ac:dyDescent="0.35">
      <c r="A136" s="8">
        <v>114</v>
      </c>
      <c r="B136" s="85" t="s">
        <v>131</v>
      </c>
      <c r="C136" s="86" t="s">
        <v>132</v>
      </c>
      <c r="D136" s="51">
        <v>42917</v>
      </c>
      <c r="E136" s="87">
        <v>1095</v>
      </c>
      <c r="F136" s="87">
        <v>1095</v>
      </c>
      <c r="G136" s="87">
        <v>1095</v>
      </c>
      <c r="H136" s="9"/>
      <c r="I136" s="9"/>
      <c r="J136" s="84"/>
      <c r="K136" s="87">
        <v>1095</v>
      </c>
    </row>
    <row r="137" spans="1:11" ht="32.25" customHeight="1" x14ac:dyDescent="0.35">
      <c r="A137" s="8">
        <v>115</v>
      </c>
      <c r="B137" s="85" t="s">
        <v>133</v>
      </c>
      <c r="C137" s="86" t="s">
        <v>132</v>
      </c>
      <c r="D137" s="51">
        <v>42917</v>
      </c>
      <c r="E137" s="87">
        <v>449</v>
      </c>
      <c r="F137" s="87">
        <v>449</v>
      </c>
      <c r="G137" s="87">
        <v>449</v>
      </c>
      <c r="H137" s="9"/>
      <c r="I137" s="9"/>
      <c r="J137" s="84"/>
      <c r="K137" s="87">
        <v>449</v>
      </c>
    </row>
    <row r="138" spans="1:11" ht="32.25" customHeight="1" x14ac:dyDescent="0.35">
      <c r="A138" s="8">
        <v>116</v>
      </c>
      <c r="B138" s="86" t="s">
        <v>134</v>
      </c>
      <c r="C138" s="86" t="s">
        <v>132</v>
      </c>
      <c r="D138" s="51">
        <v>42917</v>
      </c>
      <c r="E138" s="87">
        <v>410</v>
      </c>
      <c r="F138" s="87">
        <v>410</v>
      </c>
      <c r="G138" s="87">
        <v>410</v>
      </c>
      <c r="H138" s="9"/>
      <c r="I138" s="9"/>
      <c r="J138" s="84"/>
      <c r="K138" s="87">
        <v>410</v>
      </c>
    </row>
    <row r="139" spans="1:11" ht="32.25" customHeight="1" x14ac:dyDescent="0.35">
      <c r="A139" s="8">
        <v>117</v>
      </c>
      <c r="B139" s="86" t="s">
        <v>135</v>
      </c>
      <c r="C139" s="86" t="s">
        <v>132</v>
      </c>
      <c r="D139" s="51">
        <v>42917</v>
      </c>
      <c r="E139" s="87">
        <v>270</v>
      </c>
      <c r="F139" s="87">
        <v>270</v>
      </c>
      <c r="G139" s="87">
        <v>270</v>
      </c>
      <c r="H139" s="9"/>
      <c r="I139" s="9"/>
      <c r="J139" s="84"/>
      <c r="K139" s="87">
        <v>270</v>
      </c>
    </row>
    <row r="140" spans="1:11" ht="32.25" customHeight="1" x14ac:dyDescent="0.35">
      <c r="A140" s="8">
        <v>118</v>
      </c>
      <c r="B140" s="86" t="s">
        <v>136</v>
      </c>
      <c r="C140" s="86" t="s">
        <v>132</v>
      </c>
      <c r="D140" s="51">
        <v>42917</v>
      </c>
      <c r="E140" s="87">
        <v>686</v>
      </c>
      <c r="F140" s="87">
        <v>686</v>
      </c>
      <c r="G140" s="87">
        <v>686</v>
      </c>
      <c r="H140" s="9"/>
      <c r="I140" s="9"/>
      <c r="J140" s="84"/>
      <c r="K140" s="87">
        <v>686</v>
      </c>
    </row>
    <row r="141" spans="1:11" ht="32.25" customHeight="1" x14ac:dyDescent="0.35">
      <c r="A141" s="8">
        <v>119</v>
      </c>
      <c r="B141" s="86" t="s">
        <v>137</v>
      </c>
      <c r="C141" s="86" t="s">
        <v>132</v>
      </c>
      <c r="D141" s="51">
        <v>42917</v>
      </c>
      <c r="E141" s="87">
        <v>737</v>
      </c>
      <c r="F141" s="87">
        <v>737</v>
      </c>
      <c r="G141" s="87">
        <v>737</v>
      </c>
      <c r="H141" s="9"/>
      <c r="I141" s="9"/>
      <c r="J141" s="84"/>
      <c r="K141" s="87">
        <v>737</v>
      </c>
    </row>
    <row r="142" spans="1:11" ht="32.25" customHeight="1" x14ac:dyDescent="0.35">
      <c r="A142" s="8">
        <v>120</v>
      </c>
      <c r="B142" s="86" t="s">
        <v>138</v>
      </c>
      <c r="C142" s="86" t="s">
        <v>132</v>
      </c>
      <c r="D142" s="51">
        <v>42917</v>
      </c>
      <c r="E142" s="87">
        <v>572</v>
      </c>
      <c r="F142" s="87">
        <v>572</v>
      </c>
      <c r="G142" s="87">
        <v>572</v>
      </c>
      <c r="H142" s="9"/>
      <c r="I142" s="9"/>
      <c r="J142" s="84"/>
      <c r="K142" s="87">
        <v>572</v>
      </c>
    </row>
    <row r="143" spans="1:11" ht="32.25" customHeight="1" x14ac:dyDescent="0.35">
      <c r="A143" s="8">
        <v>121</v>
      </c>
      <c r="B143" s="86" t="s">
        <v>139</v>
      </c>
      <c r="C143" s="86" t="s">
        <v>132</v>
      </c>
      <c r="D143" s="51">
        <v>42917</v>
      </c>
      <c r="E143" s="87">
        <v>1495</v>
      </c>
      <c r="F143" s="87">
        <v>1495</v>
      </c>
      <c r="G143" s="87">
        <v>1495</v>
      </c>
      <c r="H143" s="9"/>
      <c r="I143" s="9"/>
      <c r="J143" s="84"/>
      <c r="K143" s="87">
        <v>1495</v>
      </c>
    </row>
    <row r="144" spans="1:11" ht="32.25" customHeight="1" x14ac:dyDescent="0.35">
      <c r="A144" s="8">
        <v>122</v>
      </c>
      <c r="B144" s="86" t="s">
        <v>140</v>
      </c>
      <c r="C144" s="86" t="s">
        <v>132</v>
      </c>
      <c r="D144" s="51">
        <v>42917</v>
      </c>
      <c r="E144" s="87">
        <v>328</v>
      </c>
      <c r="F144" s="87">
        <v>328</v>
      </c>
      <c r="G144" s="87">
        <v>328</v>
      </c>
      <c r="H144" s="9"/>
      <c r="I144" s="9"/>
      <c r="J144" s="84"/>
      <c r="K144" s="87">
        <v>328</v>
      </c>
    </row>
    <row r="145" spans="1:15" ht="32.25" customHeight="1" x14ac:dyDescent="0.35">
      <c r="A145" s="8">
        <v>123</v>
      </c>
      <c r="B145" s="86" t="s">
        <v>141</v>
      </c>
      <c r="C145" s="86" t="s">
        <v>132</v>
      </c>
      <c r="D145" s="51">
        <v>42917</v>
      </c>
      <c r="E145" s="87">
        <v>2350</v>
      </c>
      <c r="F145" s="87">
        <v>2350</v>
      </c>
      <c r="G145" s="87">
        <v>2350</v>
      </c>
      <c r="H145" s="9"/>
      <c r="I145" s="9"/>
      <c r="J145" s="84"/>
      <c r="K145" s="87">
        <v>2350</v>
      </c>
    </row>
    <row r="146" spans="1:15" ht="32.25" customHeight="1" x14ac:dyDescent="0.35">
      <c r="A146" s="8">
        <v>124</v>
      </c>
      <c r="B146" s="86" t="s">
        <v>142</v>
      </c>
      <c r="C146" s="86" t="s">
        <v>132</v>
      </c>
      <c r="D146" s="51">
        <v>42917</v>
      </c>
      <c r="E146" s="87">
        <v>300</v>
      </c>
      <c r="F146" s="87">
        <v>300</v>
      </c>
      <c r="G146" s="87">
        <v>300</v>
      </c>
      <c r="H146" s="9"/>
      <c r="I146" s="9"/>
      <c r="J146" s="84"/>
      <c r="K146" s="87">
        <v>300</v>
      </c>
    </row>
    <row r="147" spans="1:15" ht="32.25" customHeight="1" x14ac:dyDescent="0.35">
      <c r="A147" s="8">
        <v>125</v>
      </c>
      <c r="B147" s="86" t="s">
        <v>131</v>
      </c>
      <c r="C147" s="86" t="s">
        <v>132</v>
      </c>
      <c r="D147" s="51">
        <v>42917</v>
      </c>
      <c r="E147" s="87">
        <v>1098</v>
      </c>
      <c r="F147" s="87">
        <v>1098</v>
      </c>
      <c r="G147" s="87">
        <v>1098</v>
      </c>
      <c r="H147" s="9"/>
      <c r="I147" s="9"/>
      <c r="J147" s="84"/>
      <c r="K147" s="87">
        <v>1098</v>
      </c>
    </row>
    <row r="148" spans="1:15" ht="32.25" customHeight="1" x14ac:dyDescent="0.35">
      <c r="A148" s="8">
        <v>126</v>
      </c>
      <c r="B148" s="86" t="s">
        <v>143</v>
      </c>
      <c r="C148" s="86" t="s">
        <v>132</v>
      </c>
      <c r="D148" s="51">
        <v>42917</v>
      </c>
      <c r="E148" s="87">
        <v>356</v>
      </c>
      <c r="F148" s="87">
        <v>356</v>
      </c>
      <c r="G148" s="87">
        <v>356</v>
      </c>
      <c r="H148" s="9"/>
      <c r="I148" s="9"/>
      <c r="J148" s="84"/>
      <c r="K148" s="87">
        <v>356</v>
      </c>
    </row>
    <row r="149" spans="1:15" ht="32.25" customHeight="1" x14ac:dyDescent="0.35">
      <c r="A149" s="8">
        <v>127</v>
      </c>
      <c r="B149" s="86" t="s">
        <v>144</v>
      </c>
      <c r="C149" s="86" t="s">
        <v>132</v>
      </c>
      <c r="D149" s="51">
        <v>42917</v>
      </c>
      <c r="E149" s="87">
        <v>297</v>
      </c>
      <c r="F149" s="87">
        <v>297</v>
      </c>
      <c r="G149" s="87">
        <v>297</v>
      </c>
      <c r="H149" s="9"/>
      <c r="I149" s="9"/>
      <c r="J149" s="84"/>
      <c r="K149" s="87">
        <v>297</v>
      </c>
      <c r="O149" s="88"/>
    </row>
    <row r="150" spans="1:15" ht="32.25" customHeight="1" x14ac:dyDescent="0.35">
      <c r="A150" s="8">
        <v>128</v>
      </c>
      <c r="B150" s="86" t="s">
        <v>145</v>
      </c>
      <c r="C150" s="86" t="s">
        <v>132</v>
      </c>
      <c r="D150" s="51">
        <v>42917</v>
      </c>
      <c r="E150" s="87">
        <v>120</v>
      </c>
      <c r="F150" s="87">
        <v>120</v>
      </c>
      <c r="G150" s="87">
        <v>120</v>
      </c>
      <c r="H150" s="9"/>
      <c r="I150" s="9"/>
      <c r="J150" s="84"/>
      <c r="K150" s="87">
        <v>120</v>
      </c>
    </row>
    <row r="151" spans="1:15" ht="32.25" customHeight="1" x14ac:dyDescent="0.35">
      <c r="A151" s="8">
        <v>129</v>
      </c>
      <c r="B151" s="86" t="s">
        <v>146</v>
      </c>
      <c r="C151" s="86" t="s">
        <v>132</v>
      </c>
      <c r="D151" s="51">
        <v>42917</v>
      </c>
      <c r="E151" s="87">
        <v>95</v>
      </c>
      <c r="F151" s="87">
        <v>95</v>
      </c>
      <c r="G151" s="87">
        <v>95</v>
      </c>
      <c r="H151" s="9"/>
      <c r="I151" s="9"/>
      <c r="J151" s="84"/>
      <c r="K151" s="87">
        <v>95</v>
      </c>
    </row>
    <row r="152" spans="1:15" ht="32.25" customHeight="1" x14ac:dyDescent="0.35">
      <c r="A152" s="8">
        <v>130</v>
      </c>
      <c r="B152" s="86" t="s">
        <v>147</v>
      </c>
      <c r="C152" s="86" t="s">
        <v>132</v>
      </c>
      <c r="D152" s="51">
        <v>42917</v>
      </c>
      <c r="E152" s="87">
        <v>690</v>
      </c>
      <c r="F152" s="87">
        <v>690</v>
      </c>
      <c r="G152" s="87">
        <v>690</v>
      </c>
      <c r="H152" s="9"/>
      <c r="I152" s="9"/>
      <c r="J152" s="84"/>
      <c r="K152" s="87">
        <v>690</v>
      </c>
    </row>
    <row r="153" spans="1:15" ht="32.25" customHeight="1" x14ac:dyDescent="0.35">
      <c r="A153" s="8">
        <v>131</v>
      </c>
      <c r="B153" s="86" t="s">
        <v>135</v>
      </c>
      <c r="C153" s="86" t="s">
        <v>132</v>
      </c>
      <c r="D153" s="51">
        <v>42917</v>
      </c>
      <c r="E153" s="87">
        <v>298</v>
      </c>
      <c r="F153" s="87">
        <v>298</v>
      </c>
      <c r="G153" s="87">
        <v>298</v>
      </c>
      <c r="H153" s="9"/>
      <c r="I153" s="9"/>
      <c r="J153" s="84"/>
      <c r="K153" s="87">
        <v>298</v>
      </c>
    </row>
    <row r="154" spans="1:15" ht="32.25" customHeight="1" x14ac:dyDescent="0.35">
      <c r="A154" s="8">
        <v>132</v>
      </c>
      <c r="B154" s="86" t="s">
        <v>131</v>
      </c>
      <c r="C154" s="86" t="s">
        <v>132</v>
      </c>
      <c r="D154" s="51">
        <v>42917</v>
      </c>
      <c r="E154" s="87">
        <v>850</v>
      </c>
      <c r="F154" s="87">
        <v>850</v>
      </c>
      <c r="G154" s="87">
        <v>850</v>
      </c>
      <c r="H154" s="9"/>
      <c r="I154" s="9"/>
      <c r="J154" s="84"/>
      <c r="K154" s="87">
        <v>850</v>
      </c>
    </row>
    <row r="155" spans="1:15" ht="32.25" customHeight="1" x14ac:dyDescent="0.35">
      <c r="A155" s="8">
        <v>133</v>
      </c>
      <c r="B155" s="86" t="s">
        <v>148</v>
      </c>
      <c r="C155" s="86" t="s">
        <v>132</v>
      </c>
      <c r="D155" s="51">
        <v>42917</v>
      </c>
      <c r="E155" s="87">
        <v>2200</v>
      </c>
      <c r="F155" s="87">
        <v>2200</v>
      </c>
      <c r="G155" s="87">
        <v>2200</v>
      </c>
      <c r="H155" s="9"/>
      <c r="I155" s="9"/>
      <c r="J155" s="84"/>
      <c r="K155" s="87">
        <v>2200</v>
      </c>
    </row>
    <row r="156" spans="1:15" ht="32.25" customHeight="1" x14ac:dyDescent="0.35">
      <c r="A156" s="8">
        <v>134</v>
      </c>
      <c r="B156" s="86" t="s">
        <v>149</v>
      </c>
      <c r="C156" s="86" t="s">
        <v>132</v>
      </c>
      <c r="D156" s="51">
        <v>42917</v>
      </c>
      <c r="E156" s="87">
        <v>135</v>
      </c>
      <c r="F156" s="87">
        <v>135</v>
      </c>
      <c r="G156" s="87">
        <v>135</v>
      </c>
      <c r="H156" s="9"/>
      <c r="I156" s="9"/>
      <c r="J156" s="84"/>
      <c r="K156" s="87">
        <v>135</v>
      </c>
    </row>
    <row r="157" spans="1:15" ht="32.25" customHeight="1" x14ac:dyDescent="0.35">
      <c r="A157" s="8">
        <v>135</v>
      </c>
      <c r="B157" s="86" t="s">
        <v>150</v>
      </c>
      <c r="C157" s="86" t="s">
        <v>132</v>
      </c>
      <c r="D157" s="51">
        <v>42917</v>
      </c>
      <c r="E157" s="87">
        <v>1143</v>
      </c>
      <c r="F157" s="87">
        <v>1143</v>
      </c>
      <c r="G157" s="87">
        <v>1143</v>
      </c>
      <c r="H157" s="9"/>
      <c r="I157" s="9"/>
      <c r="J157" s="84"/>
      <c r="K157" s="87">
        <v>1143</v>
      </c>
    </row>
    <row r="158" spans="1:15" ht="32.25" customHeight="1" x14ac:dyDescent="0.35">
      <c r="A158" s="8">
        <v>136</v>
      </c>
      <c r="B158" s="86" t="s">
        <v>151</v>
      </c>
      <c r="C158" s="86" t="s">
        <v>132</v>
      </c>
      <c r="D158" s="51">
        <v>42917</v>
      </c>
      <c r="E158" s="87">
        <v>242</v>
      </c>
      <c r="F158" s="87">
        <v>242</v>
      </c>
      <c r="G158" s="87">
        <v>242</v>
      </c>
      <c r="H158" s="9"/>
      <c r="I158" s="9"/>
      <c r="J158" s="84"/>
      <c r="K158" s="87">
        <v>242</v>
      </c>
    </row>
    <row r="159" spans="1:15" ht="32.25" customHeight="1" x14ac:dyDescent="0.35">
      <c r="A159" s="8">
        <v>137</v>
      </c>
      <c r="B159" s="86" t="s">
        <v>152</v>
      </c>
      <c r="C159" s="86" t="s">
        <v>132</v>
      </c>
      <c r="D159" s="51">
        <v>42917</v>
      </c>
      <c r="E159" s="87">
        <v>65</v>
      </c>
      <c r="F159" s="87">
        <v>65</v>
      </c>
      <c r="G159" s="87">
        <v>65</v>
      </c>
      <c r="H159" s="9"/>
      <c r="I159" s="9"/>
      <c r="J159" s="84"/>
      <c r="K159" s="87">
        <v>65</v>
      </c>
    </row>
    <row r="160" spans="1:15" ht="32.25" customHeight="1" x14ac:dyDescent="0.35">
      <c r="A160" s="8">
        <v>138</v>
      </c>
      <c r="B160" s="86" t="s">
        <v>153</v>
      </c>
      <c r="C160" s="86" t="s">
        <v>132</v>
      </c>
      <c r="D160" s="51">
        <v>42917</v>
      </c>
      <c r="E160" s="87">
        <v>135</v>
      </c>
      <c r="F160" s="87">
        <v>135</v>
      </c>
      <c r="G160" s="87">
        <v>135</v>
      </c>
      <c r="H160" s="9"/>
      <c r="I160" s="9"/>
      <c r="J160" s="84"/>
      <c r="K160" s="87">
        <v>135</v>
      </c>
    </row>
    <row r="161" spans="1:11" ht="32.25" customHeight="1" x14ac:dyDescent="0.35">
      <c r="A161" s="8">
        <v>139</v>
      </c>
      <c r="B161" s="86" t="s">
        <v>154</v>
      </c>
      <c r="C161" s="86" t="s">
        <v>132</v>
      </c>
      <c r="D161" s="51">
        <v>42917</v>
      </c>
      <c r="E161" s="87">
        <v>1562</v>
      </c>
      <c r="F161" s="87">
        <v>1562</v>
      </c>
      <c r="G161" s="87">
        <v>1562</v>
      </c>
      <c r="H161" s="9"/>
      <c r="I161" s="9"/>
      <c r="J161" s="84"/>
      <c r="K161" s="87">
        <v>1562</v>
      </c>
    </row>
    <row r="162" spans="1:11" ht="32.25" customHeight="1" x14ac:dyDescent="0.35">
      <c r="A162" s="8">
        <v>140</v>
      </c>
      <c r="B162" s="86" t="s">
        <v>155</v>
      </c>
      <c r="C162" s="86" t="s">
        <v>132</v>
      </c>
      <c r="D162" s="51">
        <v>42917</v>
      </c>
      <c r="E162" s="87">
        <v>130</v>
      </c>
      <c r="F162" s="87">
        <v>130</v>
      </c>
      <c r="G162" s="87">
        <v>130</v>
      </c>
      <c r="H162" s="9"/>
      <c r="I162" s="9"/>
      <c r="J162" s="84"/>
      <c r="K162" s="87">
        <v>130</v>
      </c>
    </row>
    <row r="163" spans="1:11" ht="32.25" customHeight="1" x14ac:dyDescent="0.35">
      <c r="A163" s="8">
        <v>141</v>
      </c>
      <c r="B163" s="85" t="s">
        <v>156</v>
      </c>
      <c r="C163" s="86" t="s">
        <v>132</v>
      </c>
      <c r="D163" s="51">
        <v>42917</v>
      </c>
      <c r="E163" s="87">
        <v>109.99</v>
      </c>
      <c r="F163" s="87">
        <v>109.99</v>
      </c>
      <c r="G163" s="87">
        <v>109.99</v>
      </c>
      <c r="H163" s="9"/>
      <c r="I163" s="9"/>
      <c r="J163" s="84"/>
      <c r="K163" s="87">
        <v>109.99</v>
      </c>
    </row>
    <row r="164" spans="1:11" ht="32.25" customHeight="1" x14ac:dyDescent="0.35">
      <c r="A164" s="8">
        <v>142</v>
      </c>
      <c r="B164" s="85" t="s">
        <v>157</v>
      </c>
      <c r="C164" s="86" t="s">
        <v>132</v>
      </c>
      <c r="D164" s="51">
        <v>42917</v>
      </c>
      <c r="E164" s="87">
        <v>471.77</v>
      </c>
      <c r="F164" s="87">
        <v>471.77</v>
      </c>
      <c r="G164" s="87">
        <v>471.77</v>
      </c>
      <c r="H164" s="9"/>
      <c r="I164" s="9"/>
      <c r="J164" s="84"/>
      <c r="K164" s="87">
        <v>471.77</v>
      </c>
    </row>
    <row r="165" spans="1:11" ht="32.25" customHeight="1" x14ac:dyDescent="0.35">
      <c r="A165" s="8">
        <v>143</v>
      </c>
      <c r="B165" s="85" t="s">
        <v>158</v>
      </c>
      <c r="C165" s="86" t="s">
        <v>132</v>
      </c>
      <c r="D165" s="51">
        <v>42917</v>
      </c>
      <c r="E165" s="87">
        <v>237.48</v>
      </c>
      <c r="F165" s="87">
        <v>237.48</v>
      </c>
      <c r="G165" s="87">
        <v>237.48</v>
      </c>
      <c r="H165" s="9"/>
      <c r="I165" s="9"/>
      <c r="J165" s="84"/>
      <c r="K165" s="87">
        <v>237.48</v>
      </c>
    </row>
    <row r="166" spans="1:11" ht="32.25" customHeight="1" x14ac:dyDescent="0.35">
      <c r="A166" s="8">
        <v>144</v>
      </c>
      <c r="B166" s="85" t="s">
        <v>159</v>
      </c>
      <c r="C166" s="86" t="s">
        <v>132</v>
      </c>
      <c r="D166" s="51">
        <v>42917</v>
      </c>
      <c r="E166" s="87">
        <v>290.27999999999997</v>
      </c>
      <c r="F166" s="87">
        <v>290.27999999999997</v>
      </c>
      <c r="G166" s="87">
        <v>290.27999999999997</v>
      </c>
      <c r="H166" s="9"/>
      <c r="I166" s="9"/>
      <c r="J166" s="84"/>
      <c r="K166" s="87">
        <v>290.27999999999997</v>
      </c>
    </row>
    <row r="167" spans="1:11" ht="32.25" customHeight="1" x14ac:dyDescent="0.35">
      <c r="A167" s="8">
        <v>145</v>
      </c>
      <c r="B167" s="85" t="s">
        <v>160</v>
      </c>
      <c r="C167" s="86" t="s">
        <v>132</v>
      </c>
      <c r="D167" s="51">
        <v>42917</v>
      </c>
      <c r="E167" s="87">
        <v>118.68</v>
      </c>
      <c r="F167" s="87">
        <v>118.68</v>
      </c>
      <c r="G167" s="87">
        <v>118.68</v>
      </c>
      <c r="H167" s="9"/>
      <c r="I167" s="9"/>
      <c r="J167" s="84"/>
      <c r="K167" s="87">
        <v>118.68</v>
      </c>
    </row>
    <row r="168" spans="1:11" ht="32.25" customHeight="1" x14ac:dyDescent="0.35">
      <c r="A168" s="8">
        <v>146</v>
      </c>
      <c r="B168" s="85" t="s">
        <v>161</v>
      </c>
      <c r="C168" s="86" t="s">
        <v>132</v>
      </c>
      <c r="D168" s="51">
        <v>42917</v>
      </c>
      <c r="E168" s="87">
        <v>125.34</v>
      </c>
      <c r="F168" s="87">
        <v>125.34</v>
      </c>
      <c r="G168" s="87">
        <v>125.34</v>
      </c>
      <c r="H168" s="9"/>
      <c r="I168" s="9"/>
      <c r="J168" s="84"/>
      <c r="K168" s="87">
        <v>125.34</v>
      </c>
    </row>
    <row r="169" spans="1:11" ht="32.25" customHeight="1" x14ac:dyDescent="0.35">
      <c r="A169" s="8">
        <v>147</v>
      </c>
      <c r="B169" s="85" t="s">
        <v>162</v>
      </c>
      <c r="C169" s="86" t="s">
        <v>132</v>
      </c>
      <c r="D169" s="51">
        <v>42917</v>
      </c>
      <c r="E169" s="87">
        <v>125.34</v>
      </c>
      <c r="F169" s="87">
        <v>125.34</v>
      </c>
      <c r="G169" s="87">
        <v>125.34</v>
      </c>
      <c r="H169" s="9"/>
      <c r="I169" s="9"/>
      <c r="J169" s="84"/>
      <c r="K169" s="87">
        <v>125.34</v>
      </c>
    </row>
    <row r="170" spans="1:11" ht="32.25" customHeight="1" x14ac:dyDescent="0.35">
      <c r="A170" s="8">
        <v>148</v>
      </c>
      <c r="B170" s="85" t="s">
        <v>163</v>
      </c>
      <c r="C170" s="86" t="s">
        <v>132</v>
      </c>
      <c r="D170" s="51">
        <v>42917</v>
      </c>
      <c r="E170" s="87">
        <v>105.58</v>
      </c>
      <c r="F170" s="87">
        <v>105.58</v>
      </c>
      <c r="G170" s="87">
        <v>105.58</v>
      </c>
      <c r="H170" s="9"/>
      <c r="I170" s="9"/>
      <c r="J170" s="84"/>
      <c r="K170" s="87">
        <v>105.58</v>
      </c>
    </row>
    <row r="171" spans="1:11" ht="32.25" customHeight="1" x14ac:dyDescent="0.35">
      <c r="A171" s="8">
        <v>149</v>
      </c>
      <c r="B171" s="85" t="s">
        <v>164</v>
      </c>
      <c r="C171" s="86" t="s">
        <v>132</v>
      </c>
      <c r="D171" s="51">
        <v>42917</v>
      </c>
      <c r="E171" s="87">
        <v>659.99</v>
      </c>
      <c r="F171" s="87">
        <v>659.99</v>
      </c>
      <c r="G171" s="87">
        <v>659.99</v>
      </c>
      <c r="H171" s="9"/>
      <c r="I171" s="9"/>
      <c r="J171" s="84"/>
      <c r="K171" s="87">
        <v>659.99</v>
      </c>
    </row>
    <row r="172" spans="1:11" ht="32.25" customHeight="1" x14ac:dyDescent="0.35">
      <c r="A172" s="8">
        <v>150</v>
      </c>
      <c r="B172" s="85" t="s">
        <v>165</v>
      </c>
      <c r="C172" s="86" t="s">
        <v>166</v>
      </c>
      <c r="D172" s="51">
        <v>42917</v>
      </c>
      <c r="E172" s="87">
        <v>549.99</v>
      </c>
      <c r="F172" s="87">
        <v>549.99</v>
      </c>
      <c r="G172" s="87">
        <v>549.99</v>
      </c>
      <c r="H172" s="9"/>
      <c r="I172" s="9"/>
      <c r="J172" s="84"/>
      <c r="K172" s="87">
        <v>549.99</v>
      </c>
    </row>
    <row r="173" spans="1:11" ht="32.25" customHeight="1" x14ac:dyDescent="0.35">
      <c r="A173" s="8">
        <v>151</v>
      </c>
      <c r="B173" s="85" t="s">
        <v>167</v>
      </c>
      <c r="C173" s="86" t="s">
        <v>166</v>
      </c>
      <c r="D173" s="51">
        <v>42917</v>
      </c>
      <c r="E173" s="87">
        <v>179.99</v>
      </c>
      <c r="F173" s="87">
        <v>179.99</v>
      </c>
      <c r="G173" s="87">
        <v>179.99</v>
      </c>
      <c r="H173" s="9"/>
      <c r="I173" s="9"/>
      <c r="J173" s="84"/>
      <c r="K173" s="87">
        <v>179.99</v>
      </c>
    </row>
    <row r="174" spans="1:11" ht="32.25" customHeight="1" x14ac:dyDescent="0.35">
      <c r="A174" s="8">
        <v>152</v>
      </c>
      <c r="B174" s="85" t="s">
        <v>168</v>
      </c>
      <c r="C174" s="86" t="s">
        <v>166</v>
      </c>
      <c r="D174" s="51">
        <v>42917</v>
      </c>
      <c r="E174" s="87">
        <v>119.75</v>
      </c>
      <c r="F174" s="87">
        <v>119.75</v>
      </c>
      <c r="G174" s="87">
        <v>119.75</v>
      </c>
      <c r="H174" s="9"/>
      <c r="I174" s="9"/>
      <c r="J174" s="84"/>
      <c r="K174" s="87">
        <v>119.75</v>
      </c>
    </row>
    <row r="175" spans="1:11" ht="32.25" customHeight="1" x14ac:dyDescent="0.35">
      <c r="A175" s="8">
        <v>153</v>
      </c>
      <c r="B175" s="85" t="s">
        <v>169</v>
      </c>
      <c r="C175" s="86" t="s">
        <v>166</v>
      </c>
      <c r="D175" s="51">
        <v>42917</v>
      </c>
      <c r="E175" s="87">
        <v>188.4</v>
      </c>
      <c r="F175" s="87">
        <v>188.4</v>
      </c>
      <c r="G175" s="87">
        <v>188.4</v>
      </c>
      <c r="H175" s="9"/>
      <c r="I175" s="9"/>
      <c r="J175" s="84"/>
      <c r="K175" s="87">
        <v>188.4</v>
      </c>
    </row>
    <row r="176" spans="1:11" ht="32.25" customHeight="1" x14ac:dyDescent="0.35">
      <c r="A176" s="101">
        <v>154</v>
      </c>
      <c r="B176" s="103" t="s">
        <v>170</v>
      </c>
      <c r="C176" s="104" t="s">
        <v>166</v>
      </c>
      <c r="D176" s="105">
        <v>42917</v>
      </c>
      <c r="E176" s="106">
        <v>735</v>
      </c>
      <c r="F176" s="106">
        <v>735</v>
      </c>
      <c r="G176" s="106">
        <v>735</v>
      </c>
      <c r="H176" s="98"/>
      <c r="I176" s="98">
        <v>735</v>
      </c>
      <c r="J176" s="107"/>
      <c r="K176" s="106"/>
    </row>
    <row r="177" spans="1:11" ht="32.25" customHeight="1" x14ac:dyDescent="0.35">
      <c r="A177" s="8">
        <v>155</v>
      </c>
      <c r="B177" s="85" t="s">
        <v>171</v>
      </c>
      <c r="C177" s="86" t="s">
        <v>166</v>
      </c>
      <c r="D177" s="51">
        <v>42948</v>
      </c>
      <c r="E177" s="87">
        <v>1910</v>
      </c>
      <c r="F177" s="87">
        <v>1910</v>
      </c>
      <c r="G177" s="87">
        <v>1910</v>
      </c>
      <c r="H177" s="9"/>
      <c r="I177" s="9"/>
      <c r="J177" s="84"/>
      <c r="K177" s="87">
        <v>1910</v>
      </c>
    </row>
    <row r="178" spans="1:11" ht="32.25" customHeight="1" x14ac:dyDescent="0.35">
      <c r="A178" s="8">
        <v>156</v>
      </c>
      <c r="B178" s="85" t="s">
        <v>173</v>
      </c>
      <c r="C178" s="86" t="s">
        <v>166</v>
      </c>
      <c r="D178" s="51">
        <v>42856</v>
      </c>
      <c r="E178" s="87">
        <v>149.99</v>
      </c>
      <c r="F178" s="87">
        <v>149.99</v>
      </c>
      <c r="G178" s="87">
        <v>149.99</v>
      </c>
      <c r="H178" s="9"/>
      <c r="I178" s="9"/>
      <c r="J178" s="84"/>
      <c r="K178" s="87">
        <v>149.99</v>
      </c>
    </row>
    <row r="179" spans="1:11" ht="32.25" customHeight="1" x14ac:dyDescent="0.35">
      <c r="A179" s="8">
        <v>157</v>
      </c>
      <c r="B179" s="85" t="s">
        <v>175</v>
      </c>
      <c r="C179" s="85" t="s">
        <v>174</v>
      </c>
      <c r="D179" s="51">
        <v>42856</v>
      </c>
      <c r="E179" s="87">
        <v>126.49</v>
      </c>
      <c r="F179" s="87">
        <v>126.49</v>
      </c>
      <c r="G179" s="87">
        <v>126.49</v>
      </c>
      <c r="H179" s="9"/>
      <c r="I179" s="9"/>
      <c r="J179" s="84"/>
      <c r="K179" s="87">
        <v>126.49</v>
      </c>
    </row>
    <row r="180" spans="1:11" ht="32.25" customHeight="1" x14ac:dyDescent="0.35">
      <c r="A180" s="8">
        <v>158</v>
      </c>
      <c r="B180" s="85" t="s">
        <v>176</v>
      </c>
      <c r="C180" s="85" t="s">
        <v>19</v>
      </c>
      <c r="D180" s="51">
        <v>42826</v>
      </c>
      <c r="E180" s="87">
        <v>98.99</v>
      </c>
      <c r="F180" s="87">
        <v>98.99</v>
      </c>
      <c r="G180" s="87">
        <v>98.99</v>
      </c>
      <c r="H180" s="9"/>
      <c r="I180" s="9"/>
      <c r="J180" s="84"/>
      <c r="K180" s="87">
        <v>98.99</v>
      </c>
    </row>
    <row r="181" spans="1:11" ht="32.25" customHeight="1" x14ac:dyDescent="0.35">
      <c r="A181" s="8">
        <v>159</v>
      </c>
      <c r="B181" s="85" t="s">
        <v>172</v>
      </c>
      <c r="C181" s="85" t="s">
        <v>19</v>
      </c>
      <c r="D181" s="51">
        <v>42856</v>
      </c>
      <c r="E181" s="87">
        <v>149.52000000000001</v>
      </c>
      <c r="F181" s="87">
        <v>149.52000000000001</v>
      </c>
      <c r="G181" s="87">
        <v>149.52000000000001</v>
      </c>
      <c r="H181" s="9"/>
      <c r="I181" s="9"/>
      <c r="J181" s="84"/>
      <c r="K181" s="87">
        <v>149.52000000000001</v>
      </c>
    </row>
    <row r="182" spans="1:11" ht="32.25" customHeight="1" x14ac:dyDescent="0.35">
      <c r="A182" s="8">
        <v>160</v>
      </c>
      <c r="B182" s="85" t="s">
        <v>180</v>
      </c>
      <c r="C182" s="85" t="s">
        <v>177</v>
      </c>
      <c r="D182" s="51">
        <v>42856</v>
      </c>
      <c r="E182" s="87">
        <v>9000</v>
      </c>
      <c r="F182" s="87">
        <v>9000</v>
      </c>
      <c r="G182" s="87">
        <v>9000</v>
      </c>
      <c r="H182" s="9"/>
      <c r="I182" s="9"/>
      <c r="J182" s="84"/>
      <c r="K182" s="87">
        <v>9000</v>
      </c>
    </row>
    <row r="183" spans="1:11" ht="32.25" customHeight="1" x14ac:dyDescent="0.35">
      <c r="A183" s="8">
        <v>161</v>
      </c>
      <c r="B183" s="85" t="s">
        <v>179</v>
      </c>
      <c r="C183" s="85" t="s">
        <v>177</v>
      </c>
      <c r="D183" s="51">
        <v>42856</v>
      </c>
      <c r="E183" s="87">
        <v>180</v>
      </c>
      <c r="F183" s="87">
        <v>180</v>
      </c>
      <c r="G183" s="87">
        <v>180</v>
      </c>
      <c r="H183" s="9"/>
      <c r="I183" s="9"/>
      <c r="J183" s="84"/>
      <c r="K183" s="87">
        <v>180</v>
      </c>
    </row>
    <row r="184" spans="1:11" ht="32.25" customHeight="1" x14ac:dyDescent="0.35">
      <c r="A184" s="8">
        <v>162</v>
      </c>
      <c r="B184" s="85" t="s">
        <v>178</v>
      </c>
      <c r="C184" s="85" t="s">
        <v>177</v>
      </c>
      <c r="D184" s="51">
        <v>42856</v>
      </c>
      <c r="E184" s="87">
        <v>271.2</v>
      </c>
      <c r="F184" s="87">
        <v>271.2</v>
      </c>
      <c r="G184" s="87">
        <v>271.2</v>
      </c>
      <c r="H184" s="9"/>
      <c r="I184" s="9"/>
      <c r="J184" s="84"/>
      <c r="K184" s="87">
        <v>271.2</v>
      </c>
    </row>
    <row r="185" spans="1:11" ht="32.25" customHeight="1" x14ac:dyDescent="0.35">
      <c r="A185" s="8">
        <v>163</v>
      </c>
      <c r="B185" s="84" t="s">
        <v>229</v>
      </c>
      <c r="C185" s="6" t="s">
        <v>62</v>
      </c>
      <c r="D185" s="51">
        <v>42856</v>
      </c>
      <c r="E185" s="47">
        <v>1167</v>
      </c>
      <c r="F185" s="47">
        <v>1167</v>
      </c>
      <c r="G185" s="47">
        <v>1167</v>
      </c>
      <c r="H185" s="9"/>
      <c r="I185" s="9"/>
      <c r="J185" s="84"/>
      <c r="K185" s="47">
        <v>1167</v>
      </c>
    </row>
    <row r="186" spans="1:11" ht="32.25" customHeight="1" x14ac:dyDescent="0.35">
      <c r="A186" s="8">
        <v>164</v>
      </c>
      <c r="B186" s="84" t="s">
        <v>181</v>
      </c>
      <c r="C186" s="6" t="s">
        <v>188</v>
      </c>
      <c r="D186" s="51">
        <v>42826</v>
      </c>
      <c r="E186" s="47">
        <v>1453</v>
      </c>
      <c r="F186" s="47">
        <v>1453</v>
      </c>
      <c r="G186" s="47">
        <v>1453</v>
      </c>
      <c r="H186" s="9"/>
      <c r="I186" s="9"/>
      <c r="J186" s="84"/>
      <c r="K186" s="47">
        <v>1453</v>
      </c>
    </row>
    <row r="187" spans="1:11" ht="32.25" customHeight="1" x14ac:dyDescent="0.35">
      <c r="A187" s="8">
        <v>165</v>
      </c>
      <c r="B187" s="84" t="s">
        <v>182</v>
      </c>
      <c r="C187" s="6" t="s">
        <v>188</v>
      </c>
      <c r="D187" s="51">
        <v>42826</v>
      </c>
      <c r="E187" s="47">
        <v>924</v>
      </c>
      <c r="F187" s="47">
        <v>924</v>
      </c>
      <c r="G187" s="47">
        <v>924</v>
      </c>
      <c r="H187" s="9"/>
      <c r="I187" s="9"/>
      <c r="J187" s="84"/>
      <c r="K187" s="47">
        <v>924</v>
      </c>
    </row>
    <row r="188" spans="1:11" ht="32.25" customHeight="1" x14ac:dyDescent="0.35">
      <c r="A188" s="8">
        <v>166</v>
      </c>
      <c r="B188" s="84" t="s">
        <v>183</v>
      </c>
      <c r="C188" s="6" t="s">
        <v>188</v>
      </c>
      <c r="D188" s="51">
        <v>42826</v>
      </c>
      <c r="E188" s="47">
        <v>642</v>
      </c>
      <c r="F188" s="47">
        <v>642</v>
      </c>
      <c r="G188" s="47">
        <v>642</v>
      </c>
      <c r="H188" s="9"/>
      <c r="I188" s="9"/>
      <c r="J188" s="84"/>
      <c r="K188" s="47">
        <v>642</v>
      </c>
    </row>
    <row r="189" spans="1:11" ht="32.25" customHeight="1" x14ac:dyDescent="0.35">
      <c r="A189" s="8">
        <v>167</v>
      </c>
      <c r="B189" s="84" t="s">
        <v>184</v>
      </c>
      <c r="C189" s="6" t="s">
        <v>188</v>
      </c>
      <c r="D189" s="51">
        <v>42826</v>
      </c>
      <c r="E189" s="47">
        <v>356</v>
      </c>
      <c r="F189" s="47">
        <v>356</v>
      </c>
      <c r="G189" s="47">
        <v>356</v>
      </c>
      <c r="H189" s="9"/>
      <c r="I189" s="9"/>
      <c r="J189" s="84"/>
      <c r="K189" s="47">
        <v>356</v>
      </c>
    </row>
    <row r="190" spans="1:11" ht="32.25" customHeight="1" x14ac:dyDescent="0.35">
      <c r="A190" s="8">
        <v>168</v>
      </c>
      <c r="B190" s="84" t="s">
        <v>185</v>
      </c>
      <c r="C190" s="6" t="s">
        <v>188</v>
      </c>
      <c r="D190" s="51">
        <v>42826</v>
      </c>
      <c r="E190" s="47">
        <v>410</v>
      </c>
      <c r="F190" s="47">
        <v>410</v>
      </c>
      <c r="G190" s="47">
        <v>410</v>
      </c>
      <c r="H190" s="9"/>
      <c r="I190" s="9"/>
      <c r="J190" s="84"/>
      <c r="K190" s="47">
        <v>410</v>
      </c>
    </row>
    <row r="191" spans="1:11" ht="32.25" customHeight="1" x14ac:dyDescent="0.35">
      <c r="A191" s="8">
        <v>169</v>
      </c>
      <c r="B191" s="84" t="s">
        <v>186</v>
      </c>
      <c r="C191" s="6" t="s">
        <v>188</v>
      </c>
      <c r="D191" s="51">
        <v>42826</v>
      </c>
      <c r="E191" s="47">
        <v>1495</v>
      </c>
      <c r="F191" s="47">
        <v>1495</v>
      </c>
      <c r="G191" s="47">
        <v>1495</v>
      </c>
      <c r="H191" s="9"/>
      <c r="I191" s="9"/>
      <c r="J191" s="84"/>
      <c r="K191" s="47">
        <v>1495</v>
      </c>
    </row>
    <row r="192" spans="1:11" ht="32.25" customHeight="1" x14ac:dyDescent="0.35">
      <c r="A192" s="8">
        <v>170</v>
      </c>
      <c r="B192" s="84" t="s">
        <v>187</v>
      </c>
      <c r="C192" s="6" t="s">
        <v>188</v>
      </c>
      <c r="D192" s="51">
        <v>42826</v>
      </c>
      <c r="E192" s="47">
        <v>1380</v>
      </c>
      <c r="F192" s="47">
        <v>1380</v>
      </c>
      <c r="G192" s="47">
        <v>1380</v>
      </c>
      <c r="H192" s="9"/>
      <c r="I192" s="9"/>
      <c r="J192" s="84"/>
      <c r="K192" s="47">
        <v>1380</v>
      </c>
    </row>
    <row r="193" spans="1:49" ht="32.25" customHeight="1" x14ac:dyDescent="0.35">
      <c r="A193" s="8">
        <v>171</v>
      </c>
      <c r="B193" s="84" t="s">
        <v>216</v>
      </c>
      <c r="C193" s="6" t="s">
        <v>188</v>
      </c>
      <c r="D193" s="51">
        <v>42826</v>
      </c>
      <c r="E193" s="47">
        <v>302</v>
      </c>
      <c r="F193" s="47">
        <v>302</v>
      </c>
      <c r="G193" s="47">
        <v>302</v>
      </c>
      <c r="H193" s="9"/>
      <c r="I193" s="9"/>
      <c r="J193" s="84"/>
      <c r="K193" s="47">
        <v>302</v>
      </c>
    </row>
    <row r="194" spans="1:49" ht="32.25" customHeight="1" x14ac:dyDescent="0.35">
      <c r="A194" s="8">
        <v>172</v>
      </c>
      <c r="B194" s="84" t="s">
        <v>213</v>
      </c>
      <c r="C194" s="6" t="s">
        <v>188</v>
      </c>
      <c r="D194" s="51">
        <v>42826</v>
      </c>
      <c r="E194" s="47">
        <v>1540</v>
      </c>
      <c r="F194" s="47">
        <v>1540</v>
      </c>
      <c r="G194" s="47">
        <v>1540</v>
      </c>
      <c r="H194" s="9"/>
      <c r="I194" s="9"/>
      <c r="J194" s="84"/>
      <c r="K194" s="47">
        <v>1540</v>
      </c>
    </row>
    <row r="195" spans="1:49" ht="32.25" customHeight="1" x14ac:dyDescent="0.35">
      <c r="A195" s="8">
        <v>173</v>
      </c>
      <c r="B195" s="84" t="s">
        <v>214</v>
      </c>
      <c r="C195" s="6" t="s">
        <v>188</v>
      </c>
      <c r="D195" s="51">
        <v>42826</v>
      </c>
      <c r="E195" s="47">
        <v>895</v>
      </c>
      <c r="F195" s="47">
        <v>895</v>
      </c>
      <c r="G195" s="47">
        <v>895</v>
      </c>
      <c r="H195" s="9"/>
      <c r="I195" s="9"/>
      <c r="J195" s="84"/>
      <c r="K195" s="47">
        <v>895</v>
      </c>
    </row>
    <row r="196" spans="1:49" ht="32.25" customHeight="1" x14ac:dyDescent="0.35">
      <c r="A196" s="8">
        <v>174</v>
      </c>
      <c r="B196" s="84" t="s">
        <v>215</v>
      </c>
      <c r="C196" s="6" t="s">
        <v>188</v>
      </c>
      <c r="D196" s="51">
        <v>42826</v>
      </c>
      <c r="E196" s="47">
        <v>510</v>
      </c>
      <c r="F196" s="47">
        <v>510</v>
      </c>
      <c r="G196" s="47">
        <v>510</v>
      </c>
      <c r="H196" s="9"/>
      <c r="I196" s="9"/>
      <c r="J196" s="84"/>
      <c r="K196" s="47">
        <v>510</v>
      </c>
    </row>
    <row r="197" spans="1:49" ht="32.25" customHeight="1" x14ac:dyDescent="0.35">
      <c r="A197" s="8">
        <v>175</v>
      </c>
      <c r="B197" s="84" t="s">
        <v>189</v>
      </c>
      <c r="C197" s="6" t="s">
        <v>188</v>
      </c>
      <c r="D197" s="51">
        <v>42826</v>
      </c>
      <c r="E197" s="47">
        <v>686</v>
      </c>
      <c r="F197" s="47">
        <v>686</v>
      </c>
      <c r="G197" s="47">
        <v>686</v>
      </c>
      <c r="H197" s="9"/>
      <c r="I197" s="9"/>
      <c r="J197" s="84"/>
      <c r="K197" s="47">
        <v>686</v>
      </c>
    </row>
    <row r="198" spans="1:49" ht="32.25" customHeight="1" x14ac:dyDescent="0.35">
      <c r="A198" s="8">
        <v>176</v>
      </c>
      <c r="B198" s="84" t="s">
        <v>190</v>
      </c>
      <c r="C198" s="6" t="s">
        <v>188</v>
      </c>
      <c r="D198" s="51">
        <v>42826</v>
      </c>
      <c r="E198" s="47">
        <v>469</v>
      </c>
      <c r="F198" s="47">
        <v>469</v>
      </c>
      <c r="G198" s="47">
        <v>469</v>
      </c>
      <c r="H198" s="9"/>
      <c r="I198" s="9"/>
      <c r="J198" s="84"/>
      <c r="K198" s="47">
        <v>469</v>
      </c>
    </row>
    <row r="199" spans="1:49" ht="32.25" customHeight="1" x14ac:dyDescent="0.35">
      <c r="A199" s="8">
        <v>177</v>
      </c>
      <c r="B199" s="84" t="s">
        <v>145</v>
      </c>
      <c r="C199" s="6" t="s">
        <v>188</v>
      </c>
      <c r="D199" s="51">
        <v>42826</v>
      </c>
      <c r="E199" s="47">
        <v>120</v>
      </c>
      <c r="F199" s="47">
        <v>120</v>
      </c>
      <c r="G199" s="47">
        <v>120</v>
      </c>
      <c r="H199" s="9"/>
      <c r="I199" s="9"/>
      <c r="J199" s="84"/>
      <c r="K199" s="47">
        <v>120</v>
      </c>
    </row>
    <row r="200" spans="1:49" ht="32.25" customHeight="1" x14ac:dyDescent="0.35">
      <c r="A200" s="8">
        <v>178</v>
      </c>
      <c r="B200" s="84" t="s">
        <v>191</v>
      </c>
      <c r="C200" s="6" t="s">
        <v>188</v>
      </c>
      <c r="D200" s="51">
        <v>42826</v>
      </c>
      <c r="E200" s="47">
        <v>1740</v>
      </c>
      <c r="F200" s="47">
        <v>1740</v>
      </c>
      <c r="G200" s="47">
        <v>1740</v>
      </c>
      <c r="H200" s="9"/>
      <c r="I200" s="9"/>
      <c r="J200" s="84"/>
      <c r="K200" s="47">
        <v>1740</v>
      </c>
    </row>
    <row r="201" spans="1:49" s="52" customFormat="1" ht="32.25" customHeight="1" x14ac:dyDescent="0.35">
      <c r="A201" s="8">
        <v>179</v>
      </c>
      <c r="B201" s="7" t="s">
        <v>218</v>
      </c>
      <c r="C201" s="6" t="s">
        <v>188</v>
      </c>
      <c r="D201" s="25">
        <v>42826</v>
      </c>
      <c r="E201" s="47">
        <v>322</v>
      </c>
      <c r="F201" s="47">
        <v>322</v>
      </c>
      <c r="G201" s="47">
        <v>322</v>
      </c>
      <c r="H201" s="8"/>
      <c r="I201" s="8"/>
      <c r="J201" s="84"/>
      <c r="K201" s="47">
        <v>322</v>
      </c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5"/>
      <c r="AW201" s="45"/>
    </row>
    <row r="202" spans="1:49" s="53" customFormat="1" ht="32.25" customHeight="1" x14ac:dyDescent="0.35">
      <c r="A202" s="8">
        <v>180</v>
      </c>
      <c r="B202" s="7" t="s">
        <v>212</v>
      </c>
      <c r="C202" s="7" t="s">
        <v>192</v>
      </c>
      <c r="D202" s="51">
        <v>42887</v>
      </c>
      <c r="E202" s="47">
        <v>107.99</v>
      </c>
      <c r="F202" s="47">
        <v>107.99</v>
      </c>
      <c r="G202" s="47">
        <v>107.99</v>
      </c>
      <c r="H202" s="7"/>
      <c r="I202" s="7"/>
      <c r="J202" s="84"/>
      <c r="K202" s="47">
        <v>107.99</v>
      </c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5"/>
      <c r="AW202" s="45"/>
    </row>
    <row r="203" spans="1:49" s="53" customFormat="1" ht="32.25" customHeight="1" x14ac:dyDescent="0.35">
      <c r="A203" s="8">
        <v>181</v>
      </c>
      <c r="B203" s="7" t="s">
        <v>193</v>
      </c>
      <c r="C203" s="7" t="s">
        <v>194</v>
      </c>
      <c r="D203" s="51">
        <v>43344</v>
      </c>
      <c r="E203" s="9">
        <v>1998.68</v>
      </c>
      <c r="F203" s="9">
        <v>1998.68</v>
      </c>
      <c r="G203" s="74">
        <v>1730.49</v>
      </c>
      <c r="H203" s="74">
        <f>K203-G203</f>
        <v>268.19000000000005</v>
      </c>
      <c r="I203" s="74"/>
      <c r="J203" s="89"/>
      <c r="K203" s="9">
        <v>1998.68</v>
      </c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5"/>
      <c r="AW203" s="45"/>
    </row>
    <row r="204" spans="1:49" s="54" customFormat="1" ht="32.25" customHeight="1" x14ac:dyDescent="0.35">
      <c r="A204" s="8">
        <v>182</v>
      </c>
      <c r="B204" s="8" t="s">
        <v>195</v>
      </c>
      <c r="C204" s="8" t="s">
        <v>19</v>
      </c>
      <c r="D204" s="25">
        <v>43405</v>
      </c>
      <c r="E204" s="46">
        <v>399</v>
      </c>
      <c r="F204" s="46">
        <v>399</v>
      </c>
      <c r="G204" s="46">
        <v>399</v>
      </c>
      <c r="H204" s="7"/>
      <c r="I204" s="46"/>
      <c r="J204" s="89"/>
      <c r="K204" s="46">
        <v>399</v>
      </c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5"/>
      <c r="AW204" s="45"/>
    </row>
    <row r="205" spans="1:49" s="73" customFormat="1" ht="32.25" customHeight="1" x14ac:dyDescent="0.35">
      <c r="A205" s="76">
        <v>183</v>
      </c>
      <c r="B205" s="77" t="s">
        <v>196</v>
      </c>
      <c r="C205" s="77" t="s">
        <v>241</v>
      </c>
      <c r="D205" s="26">
        <v>43405</v>
      </c>
      <c r="E205" s="78">
        <v>199</v>
      </c>
      <c r="F205" s="78">
        <v>199</v>
      </c>
      <c r="G205" s="78">
        <v>199</v>
      </c>
      <c r="H205" s="7"/>
      <c r="I205" s="78"/>
      <c r="J205" s="89"/>
      <c r="K205" s="46">
        <v>199</v>
      </c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</row>
    <row r="206" spans="1:49" s="73" customFormat="1" ht="32.25" customHeight="1" x14ac:dyDescent="0.35">
      <c r="A206" s="76">
        <v>184</v>
      </c>
      <c r="B206" s="77" t="s">
        <v>197</v>
      </c>
      <c r="C206" s="77" t="s">
        <v>241</v>
      </c>
      <c r="D206" s="26">
        <v>43415</v>
      </c>
      <c r="E206" s="78">
        <v>949.99</v>
      </c>
      <c r="F206" s="78">
        <v>949.99</v>
      </c>
      <c r="G206" s="78">
        <v>949.99</v>
      </c>
      <c r="H206" s="7"/>
      <c r="I206" s="78"/>
      <c r="J206" s="89"/>
      <c r="K206" s="46">
        <v>949.99</v>
      </c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U206" s="45"/>
      <c r="AV206" s="45"/>
      <c r="AW206" s="45"/>
    </row>
    <row r="207" spans="1:49" s="73" customFormat="1" ht="32.25" customHeight="1" x14ac:dyDescent="0.35">
      <c r="A207" s="76">
        <v>185</v>
      </c>
      <c r="B207" s="71" t="s">
        <v>198</v>
      </c>
      <c r="C207" s="71" t="s">
        <v>188</v>
      </c>
      <c r="D207" s="72">
        <v>43405</v>
      </c>
      <c r="E207" s="75">
        <v>990</v>
      </c>
      <c r="F207" s="75">
        <v>990</v>
      </c>
      <c r="G207" s="75">
        <v>990</v>
      </c>
      <c r="H207" s="7"/>
      <c r="I207" s="75"/>
      <c r="J207" s="90"/>
      <c r="K207" s="70">
        <v>990</v>
      </c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U207" s="45"/>
      <c r="AV207" s="45"/>
      <c r="AW207" s="45"/>
    </row>
    <row r="208" spans="1:49" s="73" customFormat="1" ht="32.25" customHeight="1" x14ac:dyDescent="0.35">
      <c r="A208" s="76">
        <v>186</v>
      </c>
      <c r="B208" s="71" t="s">
        <v>199</v>
      </c>
      <c r="C208" s="71"/>
      <c r="D208" s="72">
        <v>43162</v>
      </c>
      <c r="E208" s="75">
        <v>1826</v>
      </c>
      <c r="F208" s="75">
        <v>1826</v>
      </c>
      <c r="G208" s="75">
        <v>1826</v>
      </c>
      <c r="H208" s="7"/>
      <c r="I208" s="75"/>
      <c r="J208" s="90"/>
      <c r="K208" s="70">
        <v>1826</v>
      </c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</row>
    <row r="209" spans="1:49" s="73" customFormat="1" ht="32.25" customHeight="1" x14ac:dyDescent="0.35">
      <c r="A209" s="76">
        <v>187</v>
      </c>
      <c r="B209" s="71" t="s">
        <v>202</v>
      </c>
      <c r="C209" s="71" t="s">
        <v>201</v>
      </c>
      <c r="D209" s="72">
        <v>43374</v>
      </c>
      <c r="E209" s="75">
        <v>401</v>
      </c>
      <c r="F209" s="75">
        <v>401</v>
      </c>
      <c r="G209" s="75">
        <v>401</v>
      </c>
      <c r="H209" s="7"/>
      <c r="I209" s="75"/>
      <c r="J209" s="90"/>
      <c r="K209" s="70">
        <v>401</v>
      </c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</row>
    <row r="210" spans="1:49" s="73" customFormat="1" ht="32.25" customHeight="1" x14ac:dyDescent="0.35">
      <c r="A210" s="76">
        <v>188</v>
      </c>
      <c r="B210" s="71" t="s">
        <v>202</v>
      </c>
      <c r="C210" s="71" t="s">
        <v>200</v>
      </c>
      <c r="D210" s="72">
        <v>43374</v>
      </c>
      <c r="E210" s="75">
        <v>401</v>
      </c>
      <c r="F210" s="75">
        <v>401</v>
      </c>
      <c r="G210" s="75">
        <v>401</v>
      </c>
      <c r="H210" s="7"/>
      <c r="I210" s="75"/>
      <c r="J210" s="90"/>
      <c r="K210" s="70">
        <v>401</v>
      </c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5"/>
      <c r="AW210" s="45"/>
    </row>
    <row r="211" spans="1:49" s="73" customFormat="1" ht="32.25" customHeight="1" x14ac:dyDescent="0.35">
      <c r="A211" s="76">
        <v>189</v>
      </c>
      <c r="B211" s="71" t="s">
        <v>203</v>
      </c>
      <c r="C211" s="71" t="s">
        <v>62</v>
      </c>
      <c r="D211" s="72">
        <v>43374</v>
      </c>
      <c r="E211" s="75">
        <v>130</v>
      </c>
      <c r="F211" s="75">
        <v>130</v>
      </c>
      <c r="G211" s="75">
        <v>130</v>
      </c>
      <c r="H211" s="7"/>
      <c r="I211" s="75"/>
      <c r="J211" s="90"/>
      <c r="K211" s="70">
        <v>130</v>
      </c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</row>
    <row r="212" spans="1:49" s="73" customFormat="1" ht="32.25" customHeight="1" x14ac:dyDescent="0.35">
      <c r="A212" s="76">
        <v>190</v>
      </c>
      <c r="B212" s="71" t="s">
        <v>204</v>
      </c>
      <c r="C212" s="71" t="s">
        <v>205</v>
      </c>
      <c r="D212" s="72">
        <v>43252</v>
      </c>
      <c r="E212" s="75">
        <v>3600</v>
      </c>
      <c r="F212" s="75">
        <v>3600</v>
      </c>
      <c r="G212" s="75">
        <v>3600</v>
      </c>
      <c r="H212" s="7"/>
      <c r="I212" s="75"/>
      <c r="J212" s="90"/>
      <c r="K212" s="70">
        <v>3600</v>
      </c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</row>
    <row r="213" spans="1:49" s="73" customFormat="1" ht="32.25" customHeight="1" x14ac:dyDescent="0.35">
      <c r="A213" s="76">
        <v>191</v>
      </c>
      <c r="B213" s="71" t="s">
        <v>206</v>
      </c>
      <c r="C213" s="71" t="s">
        <v>207</v>
      </c>
      <c r="D213" s="72">
        <v>43160</v>
      </c>
      <c r="E213" s="75">
        <v>3822.45</v>
      </c>
      <c r="F213" s="75">
        <v>3822.45</v>
      </c>
      <c r="G213" s="75">
        <v>3822.45</v>
      </c>
      <c r="H213" s="7"/>
      <c r="I213" s="75"/>
      <c r="J213" s="90"/>
      <c r="K213" s="70">
        <v>3822.45</v>
      </c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45"/>
    </row>
    <row r="214" spans="1:49" s="73" customFormat="1" ht="32.25" customHeight="1" x14ac:dyDescent="0.35">
      <c r="A214" s="76">
        <v>192</v>
      </c>
      <c r="B214" s="71" t="s">
        <v>231</v>
      </c>
      <c r="C214" s="71" t="s">
        <v>62</v>
      </c>
      <c r="D214" s="72">
        <v>43132</v>
      </c>
      <c r="E214" s="75">
        <v>1792</v>
      </c>
      <c r="F214" s="75">
        <v>1792</v>
      </c>
      <c r="G214" s="75"/>
      <c r="H214" s="7"/>
      <c r="I214" s="75"/>
      <c r="J214" s="75">
        <v>1792</v>
      </c>
      <c r="K214" s="70">
        <v>1792</v>
      </c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45"/>
    </row>
    <row r="215" spans="1:49" s="73" customFormat="1" ht="32.25" customHeight="1" x14ac:dyDescent="0.35">
      <c r="A215" s="76">
        <v>193</v>
      </c>
      <c r="B215" s="71" t="s">
        <v>232</v>
      </c>
      <c r="C215" s="71" t="s">
        <v>14</v>
      </c>
      <c r="D215" s="72">
        <v>43800</v>
      </c>
      <c r="E215" s="75">
        <v>4550</v>
      </c>
      <c r="F215" s="75">
        <v>4550</v>
      </c>
      <c r="G215" s="75"/>
      <c r="H215" s="7"/>
      <c r="I215" s="75"/>
      <c r="J215" s="75">
        <v>4550</v>
      </c>
      <c r="K215" s="70">
        <v>4550</v>
      </c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U215" s="45"/>
      <c r="AV215" s="45"/>
      <c r="AW215" s="45"/>
    </row>
    <row r="216" spans="1:49" s="73" customFormat="1" ht="32.25" customHeight="1" x14ac:dyDescent="0.35">
      <c r="A216" s="76">
        <v>194</v>
      </c>
      <c r="B216" s="71" t="s">
        <v>211</v>
      </c>
      <c r="C216" s="71" t="s">
        <v>62</v>
      </c>
      <c r="D216" s="72">
        <v>43466</v>
      </c>
      <c r="E216" s="75">
        <v>625</v>
      </c>
      <c r="F216" s="75">
        <v>625</v>
      </c>
      <c r="G216" s="75"/>
      <c r="H216" s="7"/>
      <c r="I216" s="75"/>
      <c r="J216" s="75">
        <v>625</v>
      </c>
      <c r="K216" s="70">
        <v>625</v>
      </c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</row>
    <row r="217" spans="1:49" s="73" customFormat="1" ht="32.25" customHeight="1" x14ac:dyDescent="0.35">
      <c r="A217" s="76">
        <v>195</v>
      </c>
      <c r="B217" s="71" t="s">
        <v>233</v>
      </c>
      <c r="C217" s="71" t="s">
        <v>14</v>
      </c>
      <c r="D217" s="72">
        <v>43101</v>
      </c>
      <c r="E217" s="75">
        <v>335</v>
      </c>
      <c r="F217" s="75">
        <v>335</v>
      </c>
      <c r="G217" s="75"/>
      <c r="H217" s="7"/>
      <c r="I217" s="75"/>
      <c r="J217" s="75">
        <v>335</v>
      </c>
      <c r="K217" s="70">
        <v>335</v>
      </c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</row>
    <row r="218" spans="1:49" s="73" customFormat="1" ht="32.25" customHeight="1" x14ac:dyDescent="0.35">
      <c r="A218" s="76">
        <v>196</v>
      </c>
      <c r="B218" s="71" t="s">
        <v>209</v>
      </c>
      <c r="C218" s="71" t="s">
        <v>14</v>
      </c>
      <c r="D218" s="72">
        <v>42309</v>
      </c>
      <c r="E218" s="75">
        <v>489.14</v>
      </c>
      <c r="F218" s="75">
        <v>489.14</v>
      </c>
      <c r="G218" s="75"/>
      <c r="H218" s="7"/>
      <c r="I218" s="75"/>
      <c r="J218" s="75">
        <v>489.14</v>
      </c>
      <c r="K218" s="70">
        <v>489.14</v>
      </c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U218" s="45"/>
      <c r="AV218" s="45"/>
      <c r="AW218" s="45"/>
    </row>
    <row r="219" spans="1:49" s="73" customFormat="1" ht="32.25" customHeight="1" x14ac:dyDescent="0.35">
      <c r="A219" s="76">
        <v>197</v>
      </c>
      <c r="B219" s="71" t="s">
        <v>210</v>
      </c>
      <c r="C219" s="71" t="s">
        <v>201</v>
      </c>
      <c r="D219" s="72">
        <v>43617</v>
      </c>
      <c r="E219" s="75">
        <v>900</v>
      </c>
      <c r="F219" s="75">
        <v>900</v>
      </c>
      <c r="G219" s="75"/>
      <c r="H219" s="7"/>
      <c r="I219" s="75"/>
      <c r="J219" s="75">
        <v>900</v>
      </c>
      <c r="K219" s="70">
        <v>900</v>
      </c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</row>
    <row r="220" spans="1:49" s="73" customFormat="1" ht="32.25" customHeight="1" x14ac:dyDescent="0.35">
      <c r="A220" s="76">
        <v>198</v>
      </c>
      <c r="B220" s="71" t="s">
        <v>234</v>
      </c>
      <c r="C220" s="71" t="s">
        <v>19</v>
      </c>
      <c r="D220" s="72">
        <v>43435</v>
      </c>
      <c r="E220" s="75">
        <v>3268.7</v>
      </c>
      <c r="F220" s="75">
        <v>3268.7</v>
      </c>
      <c r="G220" s="75"/>
      <c r="H220" s="7"/>
      <c r="I220" s="75"/>
      <c r="J220" s="75">
        <v>3268.7</v>
      </c>
      <c r="K220" s="70">
        <v>3268.7</v>
      </c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</row>
    <row r="221" spans="1:49" s="73" customFormat="1" ht="32.25" customHeight="1" x14ac:dyDescent="0.35">
      <c r="A221" s="76">
        <v>199</v>
      </c>
      <c r="B221" s="71" t="s">
        <v>235</v>
      </c>
      <c r="C221" s="71" t="s">
        <v>19</v>
      </c>
      <c r="D221" s="72">
        <v>43374</v>
      </c>
      <c r="E221" s="75">
        <v>664.7</v>
      </c>
      <c r="F221" s="75">
        <v>664.7</v>
      </c>
      <c r="G221" s="75"/>
      <c r="H221" s="7"/>
      <c r="I221" s="75"/>
      <c r="J221" s="75">
        <v>664.7</v>
      </c>
      <c r="K221" s="70">
        <v>664.7</v>
      </c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U221" s="45"/>
      <c r="AV221" s="45"/>
      <c r="AW221" s="45"/>
    </row>
    <row r="222" spans="1:49" s="73" customFormat="1" ht="32.25" customHeight="1" x14ac:dyDescent="0.35">
      <c r="A222" s="76">
        <v>200</v>
      </c>
      <c r="B222" s="71" t="s">
        <v>236</v>
      </c>
      <c r="C222" s="71" t="s">
        <v>237</v>
      </c>
      <c r="D222" s="72">
        <v>43405</v>
      </c>
      <c r="E222" s="75">
        <v>12602.8</v>
      </c>
      <c r="F222" s="75">
        <v>12602.8</v>
      </c>
      <c r="G222" s="75"/>
      <c r="H222" s="7"/>
      <c r="I222" s="75"/>
      <c r="J222" s="75">
        <v>12602.8</v>
      </c>
      <c r="K222" s="70">
        <v>12602.8</v>
      </c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</row>
    <row r="223" spans="1:49" s="73" customFormat="1" ht="32.25" customHeight="1" x14ac:dyDescent="0.35">
      <c r="A223" s="76">
        <v>201</v>
      </c>
      <c r="B223" s="71" t="s">
        <v>217</v>
      </c>
      <c r="C223" s="71" t="s">
        <v>62</v>
      </c>
      <c r="D223" s="72">
        <v>43101</v>
      </c>
      <c r="E223" s="75">
        <v>621.6</v>
      </c>
      <c r="F223" s="75">
        <v>621.6</v>
      </c>
      <c r="G223" s="75"/>
      <c r="H223" s="7"/>
      <c r="I223" s="75"/>
      <c r="J223" s="75">
        <v>621.6</v>
      </c>
      <c r="K223" s="70">
        <v>621.6</v>
      </c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</row>
    <row r="224" spans="1:49" s="73" customFormat="1" ht="32.25" customHeight="1" x14ac:dyDescent="0.35">
      <c r="A224" s="76">
        <v>202</v>
      </c>
      <c r="B224" s="71" t="s">
        <v>227</v>
      </c>
      <c r="C224" s="71" t="s">
        <v>19</v>
      </c>
      <c r="D224" s="72">
        <v>43556</v>
      </c>
      <c r="E224" s="75">
        <v>945</v>
      </c>
      <c r="F224" s="75">
        <v>945</v>
      </c>
      <c r="G224" s="75"/>
      <c r="H224" s="7"/>
      <c r="I224" s="75"/>
      <c r="J224" s="75">
        <v>945</v>
      </c>
      <c r="K224" s="70">
        <v>945</v>
      </c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  <c r="AT224" s="45"/>
      <c r="AU224" s="45"/>
      <c r="AV224" s="45"/>
      <c r="AW224" s="45"/>
    </row>
    <row r="225" spans="1:49" s="73" customFormat="1" ht="32.25" customHeight="1" x14ac:dyDescent="0.35">
      <c r="A225" s="76">
        <v>203</v>
      </c>
      <c r="B225" s="71" t="s">
        <v>238</v>
      </c>
      <c r="C225" s="71" t="s">
        <v>14</v>
      </c>
      <c r="D225" s="72">
        <v>43525</v>
      </c>
      <c r="E225" s="75">
        <v>8740</v>
      </c>
      <c r="F225" s="75">
        <v>8740</v>
      </c>
      <c r="G225" s="75"/>
      <c r="H225" s="7"/>
      <c r="I225" s="75"/>
      <c r="J225" s="75">
        <v>8740</v>
      </c>
      <c r="K225" s="70">
        <v>8740</v>
      </c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  <c r="AT225" s="45"/>
      <c r="AU225" s="45"/>
      <c r="AV225" s="45"/>
      <c r="AW225" s="45"/>
    </row>
    <row r="226" spans="1:49" s="73" customFormat="1" ht="32.25" customHeight="1" x14ac:dyDescent="0.35">
      <c r="A226" s="76">
        <v>204</v>
      </c>
      <c r="B226" s="71" t="s">
        <v>239</v>
      </c>
      <c r="C226" s="71" t="s">
        <v>19</v>
      </c>
      <c r="D226" s="72">
        <v>43586</v>
      </c>
      <c r="E226" s="75">
        <v>8564.64</v>
      </c>
      <c r="F226" s="75">
        <v>8564.64</v>
      </c>
      <c r="G226" s="75"/>
      <c r="H226" s="7"/>
      <c r="I226" s="75"/>
      <c r="J226" s="75">
        <v>8564.64</v>
      </c>
      <c r="K226" s="70">
        <v>8564.64</v>
      </c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  <c r="AT226" s="45"/>
      <c r="AU226" s="45"/>
      <c r="AV226" s="45"/>
      <c r="AW226" s="45"/>
    </row>
    <row r="227" spans="1:49" s="73" customFormat="1" ht="32.25" customHeight="1" x14ac:dyDescent="0.35">
      <c r="A227" s="76">
        <v>205</v>
      </c>
      <c r="B227" s="71" t="s">
        <v>244</v>
      </c>
      <c r="C227" s="71" t="s">
        <v>19</v>
      </c>
      <c r="D227" s="72">
        <v>43617</v>
      </c>
      <c r="E227" s="75">
        <v>2709.26</v>
      </c>
      <c r="F227" s="75">
        <v>2709.26</v>
      </c>
      <c r="G227" s="75"/>
      <c r="H227" s="7"/>
      <c r="I227" s="75"/>
      <c r="J227" s="75">
        <v>2709.26</v>
      </c>
      <c r="K227" s="70">
        <v>2709.26</v>
      </c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  <c r="AT227" s="45"/>
      <c r="AU227" s="45"/>
      <c r="AV227" s="45"/>
      <c r="AW227" s="45"/>
    </row>
    <row r="228" spans="1:49" s="73" customFormat="1" ht="32.25" customHeight="1" x14ac:dyDescent="0.35">
      <c r="A228" s="76">
        <v>206</v>
      </c>
      <c r="B228" s="71" t="s">
        <v>240</v>
      </c>
      <c r="C228" s="71" t="s">
        <v>62</v>
      </c>
      <c r="D228" s="72">
        <v>43739</v>
      </c>
      <c r="E228" s="75">
        <v>117.16</v>
      </c>
      <c r="F228" s="75">
        <v>117.16</v>
      </c>
      <c r="G228" s="75"/>
      <c r="H228" s="7"/>
      <c r="I228" s="75"/>
      <c r="J228" s="75">
        <v>117.16</v>
      </c>
      <c r="K228" s="70">
        <v>117.16</v>
      </c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  <c r="AT228" s="45"/>
      <c r="AU228" s="45"/>
      <c r="AV228" s="45"/>
      <c r="AW228" s="45"/>
    </row>
    <row r="229" spans="1:49" s="73" customFormat="1" ht="32.25" customHeight="1" x14ac:dyDescent="0.35">
      <c r="A229" s="76">
        <v>207</v>
      </c>
      <c r="B229" s="71" t="s">
        <v>242</v>
      </c>
      <c r="C229" s="71" t="s">
        <v>243</v>
      </c>
      <c r="D229" s="72">
        <v>43586</v>
      </c>
      <c r="E229" s="75">
        <v>5390</v>
      </c>
      <c r="F229" s="75">
        <v>5390</v>
      </c>
      <c r="G229" s="75"/>
      <c r="H229" s="7"/>
      <c r="I229" s="75"/>
      <c r="J229" s="75">
        <v>5390</v>
      </c>
      <c r="K229" s="70">
        <v>5390</v>
      </c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  <c r="AT229" s="45"/>
      <c r="AU229" s="45"/>
      <c r="AV229" s="45"/>
      <c r="AW229" s="45"/>
    </row>
    <row r="230" spans="1:49" ht="32.25" customHeight="1" x14ac:dyDescent="0.35">
      <c r="A230" s="76">
        <v>208</v>
      </c>
      <c r="B230" s="91" t="s">
        <v>191</v>
      </c>
      <c r="C230" s="13" t="s">
        <v>19</v>
      </c>
      <c r="D230" s="55">
        <v>43617</v>
      </c>
      <c r="E230" s="16">
        <v>5148</v>
      </c>
      <c r="F230" s="16">
        <v>5148</v>
      </c>
      <c r="G230" s="16"/>
      <c r="H230" s="7"/>
      <c r="I230" s="16"/>
      <c r="J230" s="16">
        <v>5148</v>
      </c>
      <c r="K230" s="9">
        <v>5148</v>
      </c>
    </row>
    <row r="231" spans="1:49" ht="32.25" customHeight="1" x14ac:dyDescent="0.35">
      <c r="A231" s="76">
        <v>209</v>
      </c>
      <c r="B231" s="91" t="s">
        <v>245</v>
      </c>
      <c r="C231" s="13" t="s">
        <v>14</v>
      </c>
      <c r="D231" s="55">
        <v>43497</v>
      </c>
      <c r="E231" s="16">
        <v>17567.64</v>
      </c>
      <c r="F231" s="16">
        <v>17567.64</v>
      </c>
      <c r="G231" s="16"/>
      <c r="H231" s="14"/>
      <c r="I231" s="16"/>
      <c r="J231" s="16">
        <v>17567.64</v>
      </c>
      <c r="K231" s="16">
        <v>17567.64</v>
      </c>
    </row>
    <row r="232" spans="1:49" ht="32.25" customHeight="1" x14ac:dyDescent="0.35">
      <c r="A232" s="76">
        <v>210</v>
      </c>
      <c r="B232" s="91" t="s">
        <v>174</v>
      </c>
      <c r="C232" s="13" t="s">
        <v>14</v>
      </c>
      <c r="D232" s="55">
        <v>43525</v>
      </c>
      <c r="E232" s="16">
        <v>18752</v>
      </c>
      <c r="F232" s="16">
        <v>18752</v>
      </c>
      <c r="G232" s="16"/>
      <c r="H232" s="14"/>
      <c r="I232" s="16"/>
      <c r="J232" s="16">
        <v>18752</v>
      </c>
      <c r="K232" s="16">
        <v>18752</v>
      </c>
    </row>
    <row r="233" spans="1:49" ht="32.25" customHeight="1" x14ac:dyDescent="0.35">
      <c r="A233" s="76">
        <v>211</v>
      </c>
      <c r="B233" s="91" t="s">
        <v>191</v>
      </c>
      <c r="C233" s="13" t="s">
        <v>14</v>
      </c>
      <c r="D233" s="55">
        <v>43556</v>
      </c>
      <c r="E233" s="16">
        <v>7967</v>
      </c>
      <c r="F233" s="16">
        <v>7967</v>
      </c>
      <c r="G233" s="16"/>
      <c r="H233" s="14"/>
      <c r="I233" s="16"/>
      <c r="J233" s="16">
        <v>7967</v>
      </c>
      <c r="K233" s="16">
        <v>7967</v>
      </c>
    </row>
    <row r="234" spans="1:49" ht="32.25" customHeight="1" x14ac:dyDescent="0.35">
      <c r="A234" s="76">
        <v>212</v>
      </c>
      <c r="B234" s="91" t="s">
        <v>246</v>
      </c>
      <c r="C234" s="13" t="s">
        <v>14</v>
      </c>
      <c r="D234" s="55">
        <v>43405</v>
      </c>
      <c r="E234" s="16">
        <v>384</v>
      </c>
      <c r="F234" s="16">
        <v>384</v>
      </c>
      <c r="G234" s="16"/>
      <c r="H234" s="14"/>
      <c r="I234" s="16"/>
      <c r="J234" s="16">
        <v>384</v>
      </c>
      <c r="K234" s="16">
        <v>384</v>
      </c>
    </row>
    <row r="235" spans="1:49" ht="32.25" customHeight="1" x14ac:dyDescent="0.35">
      <c r="A235" s="76">
        <v>213</v>
      </c>
      <c r="B235" s="91" t="s">
        <v>247</v>
      </c>
      <c r="C235" s="13" t="s">
        <v>14</v>
      </c>
      <c r="D235" s="55">
        <v>43405</v>
      </c>
      <c r="E235" s="16">
        <v>697</v>
      </c>
      <c r="F235" s="16">
        <v>697</v>
      </c>
      <c r="G235" s="16"/>
      <c r="H235" s="14"/>
      <c r="I235" s="16"/>
      <c r="J235" s="16">
        <v>697</v>
      </c>
      <c r="K235" s="16">
        <v>697</v>
      </c>
    </row>
    <row r="236" spans="1:49" ht="32.25" customHeight="1" x14ac:dyDescent="0.35">
      <c r="A236" s="76">
        <v>214</v>
      </c>
      <c r="B236" s="91" t="s">
        <v>248</v>
      </c>
      <c r="C236" s="13" t="s">
        <v>14</v>
      </c>
      <c r="D236" s="55">
        <v>43525</v>
      </c>
      <c r="E236" s="16">
        <v>3876</v>
      </c>
      <c r="F236" s="16">
        <v>3876</v>
      </c>
      <c r="G236" s="16"/>
      <c r="H236" s="14"/>
      <c r="I236" s="16"/>
      <c r="J236" s="16">
        <v>3876</v>
      </c>
      <c r="K236" s="16">
        <v>3876</v>
      </c>
    </row>
    <row r="237" spans="1:49" ht="32.25" customHeight="1" x14ac:dyDescent="0.35">
      <c r="A237" s="76">
        <v>215</v>
      </c>
      <c r="B237" s="91" t="s">
        <v>249</v>
      </c>
      <c r="C237" s="13" t="s">
        <v>14</v>
      </c>
      <c r="D237" s="55">
        <v>43556</v>
      </c>
      <c r="E237" s="16">
        <v>1950</v>
      </c>
      <c r="F237" s="16">
        <v>1950</v>
      </c>
      <c r="G237" s="16"/>
      <c r="H237" s="14"/>
      <c r="I237" s="16"/>
      <c r="J237" s="16">
        <v>1950</v>
      </c>
      <c r="K237" s="16">
        <v>1950</v>
      </c>
    </row>
    <row r="238" spans="1:49" ht="32.25" customHeight="1" x14ac:dyDescent="0.35">
      <c r="A238" s="76">
        <v>216</v>
      </c>
      <c r="B238" s="91" t="s">
        <v>250</v>
      </c>
      <c r="C238" s="13" t="s">
        <v>14</v>
      </c>
      <c r="D238" s="55">
        <v>43556</v>
      </c>
      <c r="E238" s="16">
        <v>2948</v>
      </c>
      <c r="F238" s="16">
        <v>2948</v>
      </c>
      <c r="G238" s="16"/>
      <c r="H238" s="14"/>
      <c r="I238" s="16"/>
      <c r="J238" s="16">
        <v>2948</v>
      </c>
      <c r="K238" s="16">
        <v>2948</v>
      </c>
    </row>
    <row r="239" spans="1:49" ht="32.25" customHeight="1" x14ac:dyDescent="0.35">
      <c r="A239" s="76">
        <v>217</v>
      </c>
      <c r="B239" s="91"/>
      <c r="C239" s="13"/>
      <c r="D239" s="55"/>
      <c r="E239" s="16"/>
      <c r="F239" s="16"/>
      <c r="G239" s="16"/>
      <c r="H239" s="14"/>
      <c r="I239" s="16"/>
      <c r="J239" s="91"/>
      <c r="K239" s="16"/>
    </row>
    <row r="240" spans="1:49" ht="32.25" customHeight="1" x14ac:dyDescent="0.35">
      <c r="A240" s="76">
        <v>237</v>
      </c>
      <c r="B240" s="91"/>
      <c r="C240" s="13"/>
      <c r="D240" s="55"/>
      <c r="E240" s="16"/>
      <c r="F240" s="16"/>
      <c r="G240" s="16"/>
      <c r="H240" s="14"/>
      <c r="I240" s="16"/>
      <c r="J240" s="91"/>
      <c r="K240" s="16"/>
    </row>
    <row r="241" spans="1:15" ht="32.25" customHeight="1" x14ac:dyDescent="0.35">
      <c r="A241" s="76">
        <v>238</v>
      </c>
      <c r="B241" s="91"/>
      <c r="C241" s="13"/>
      <c r="D241" s="55"/>
      <c r="E241" s="16"/>
      <c r="F241" s="16"/>
      <c r="G241" s="16"/>
      <c r="H241" s="14"/>
      <c r="I241" s="16"/>
      <c r="J241" s="91"/>
      <c r="K241" s="16"/>
    </row>
    <row r="242" spans="1:15" s="83" customFormat="1" ht="16" thickBot="1" x14ac:dyDescent="0.4">
      <c r="A242" s="56" t="s">
        <v>33</v>
      </c>
      <c r="B242" s="57"/>
      <c r="C242" s="58"/>
      <c r="D242" s="59"/>
      <c r="E242" s="60">
        <f>SUM(E66:E241)</f>
        <v>225394.86</v>
      </c>
      <c r="F242" s="60">
        <f t="shared" ref="F242:K242" si="28">SUM(F66:F241)</f>
        <v>225394.86</v>
      </c>
      <c r="G242" s="60">
        <f t="shared" si="28"/>
        <v>113522.03000000003</v>
      </c>
      <c r="H242" s="60">
        <f t="shared" si="28"/>
        <v>268.19000000000005</v>
      </c>
      <c r="I242" s="60">
        <f t="shared" si="28"/>
        <v>8707.91</v>
      </c>
      <c r="J242" s="60">
        <f t="shared" si="28"/>
        <v>111604.64000000001</v>
      </c>
      <c r="K242" s="60">
        <f t="shared" si="28"/>
        <v>216686.95</v>
      </c>
    </row>
    <row r="243" spans="1:15" x14ac:dyDescent="0.35">
      <c r="A243" s="61"/>
      <c r="B243" s="29"/>
      <c r="C243" s="30"/>
      <c r="D243" s="31"/>
      <c r="E243" s="23"/>
      <c r="F243" s="23"/>
      <c r="G243" s="23"/>
      <c r="H243" s="23"/>
      <c r="I243" s="24"/>
      <c r="J243" s="24"/>
      <c r="K243" s="67"/>
    </row>
    <row r="244" spans="1:15" ht="16" thickBot="1" x14ac:dyDescent="0.4">
      <c r="A244" s="61"/>
      <c r="B244" s="29"/>
      <c r="C244" s="30"/>
      <c r="D244" s="31"/>
      <c r="E244" s="23"/>
      <c r="F244" s="23"/>
      <c r="G244" s="23"/>
      <c r="H244" s="23"/>
      <c r="I244" s="24"/>
      <c r="J244" s="24"/>
      <c r="K244" s="67"/>
      <c r="O244" s="80"/>
    </row>
    <row r="245" spans="1:15" ht="16" thickBot="1" x14ac:dyDescent="0.4">
      <c r="A245" s="61"/>
      <c r="B245" s="29"/>
      <c r="C245" s="30"/>
      <c r="D245" s="4" t="s">
        <v>130</v>
      </c>
      <c r="E245" s="62">
        <f t="shared" ref="E245:K245" si="29">E242+E61+E37+E25</f>
        <v>548511.5</v>
      </c>
      <c r="F245" s="62">
        <f t="shared" si="29"/>
        <v>1478200.33</v>
      </c>
      <c r="G245" s="62">
        <f t="shared" si="29"/>
        <v>1366327.5000000002</v>
      </c>
      <c r="H245" s="62">
        <f t="shared" si="29"/>
        <v>268.19000000000005</v>
      </c>
      <c r="I245" s="62">
        <f t="shared" si="29"/>
        <v>9723.91</v>
      </c>
      <c r="J245" s="62">
        <f t="shared" si="29"/>
        <v>111604.64000000001</v>
      </c>
      <c r="K245" s="62">
        <f t="shared" si="29"/>
        <v>1468476.4200000002</v>
      </c>
    </row>
    <row r="246" spans="1:15" ht="31.5" thickBot="1" x14ac:dyDescent="0.4">
      <c r="A246" s="61"/>
      <c r="B246" s="29"/>
      <c r="C246" s="30"/>
      <c r="D246" s="61"/>
      <c r="E246" s="4" t="s">
        <v>8</v>
      </c>
      <c r="F246" s="4" t="s">
        <v>9</v>
      </c>
      <c r="G246" s="4" t="s">
        <v>10</v>
      </c>
      <c r="H246" s="4" t="s">
        <v>11</v>
      </c>
      <c r="I246" s="4" t="s">
        <v>12</v>
      </c>
      <c r="J246" s="4" t="s">
        <v>230</v>
      </c>
      <c r="K246" s="4" t="s">
        <v>13</v>
      </c>
      <c r="O246" s="80"/>
    </row>
    <row r="247" spans="1:15" x14ac:dyDescent="0.35">
      <c r="A247" s="61"/>
      <c r="B247" s="29"/>
      <c r="C247" s="30"/>
      <c r="D247" s="61"/>
      <c r="E247" s="63"/>
      <c r="F247" s="63"/>
      <c r="G247" s="63"/>
      <c r="H247" s="63"/>
      <c r="I247" s="92"/>
      <c r="J247" s="92"/>
      <c r="K247" s="63"/>
    </row>
    <row r="249" spans="1:15" x14ac:dyDescent="0.35">
      <c r="I249" s="80">
        <f>F245-I245</f>
        <v>1468476.4200000002</v>
      </c>
    </row>
    <row r="252" spans="1:15" x14ac:dyDescent="0.35">
      <c r="F252" s="108"/>
      <c r="G252" s="80">
        <f>I242+I61+I37+I25</f>
        <v>9723.91</v>
      </c>
    </row>
    <row r="256" spans="1:15" x14ac:dyDescent="0.35">
      <c r="J256" s="80"/>
    </row>
    <row r="265" spans="15:15" x14ac:dyDescent="0.35">
      <c r="O265" s="80"/>
    </row>
  </sheetData>
  <mergeCells count="5">
    <mergeCell ref="A6:K6"/>
    <mergeCell ref="A26:C26"/>
    <mergeCell ref="A27:K27"/>
    <mergeCell ref="A39:K39"/>
    <mergeCell ref="A64:K64"/>
  </mergeCells>
  <pageMargins left="0.7" right="0.7" top="0.75" bottom="0.75" header="0.3" footer="0.3"/>
  <pageSetup paperSize="8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9FD1-32FE-4194-A989-9D8154A3DF89}">
  <sheetPr>
    <pageSetUpPr fitToPage="1"/>
  </sheetPr>
  <dimension ref="A1:AW261"/>
  <sheetViews>
    <sheetView topLeftCell="B1" workbookViewId="0">
      <pane ySplit="7" topLeftCell="A239" activePane="bottomLeft" state="frozen"/>
      <selection pane="bottomLeft" activeCell="I247" sqref="I247"/>
    </sheetView>
  </sheetViews>
  <sheetFormatPr defaultColWidth="9.1796875" defaultRowHeight="15.5" x14ac:dyDescent="0.35"/>
  <cols>
    <col min="1" max="1" width="38.81640625" style="45" customWidth="1"/>
    <col min="2" max="2" width="42.54296875" style="45" bestFit="1" customWidth="1"/>
    <col min="3" max="3" width="15.1796875" style="45" bestFit="1" customWidth="1"/>
    <col min="4" max="4" width="12.7265625" style="45" bestFit="1" customWidth="1"/>
    <col min="5" max="5" width="15.26953125" style="45" bestFit="1" customWidth="1"/>
    <col min="6" max="7" width="17.1796875" style="45" bestFit="1" customWidth="1"/>
    <col min="8" max="8" width="13.453125" style="45" bestFit="1" customWidth="1"/>
    <col min="9" max="9" width="17.54296875" style="45" bestFit="1" customWidth="1"/>
    <col min="10" max="10" width="17.26953125" style="45" customWidth="1"/>
    <col min="11" max="11" width="17.1796875" style="80" bestFit="1" customWidth="1"/>
    <col min="12" max="14" width="9.1796875" style="45"/>
    <col min="15" max="15" width="46" style="45" bestFit="1" customWidth="1"/>
    <col min="16" max="16" width="11.26953125" style="45" bestFit="1" customWidth="1"/>
    <col min="17" max="17" width="12.7265625" style="45" bestFit="1" customWidth="1"/>
    <col min="18" max="18" width="9.1796875" style="45"/>
    <col min="19" max="19" width="10.26953125" style="45" bestFit="1" customWidth="1"/>
    <col min="20" max="16384" width="9.1796875" style="45"/>
  </cols>
  <sheetData>
    <row r="1" spans="1:17" x14ac:dyDescent="0.35">
      <c r="A1" s="45" t="s">
        <v>0</v>
      </c>
      <c r="C1" s="45" t="s">
        <v>1</v>
      </c>
    </row>
    <row r="2" spans="1:17" x14ac:dyDescent="0.35">
      <c r="F2" s="83" t="s">
        <v>259</v>
      </c>
    </row>
    <row r="3" spans="1:17" x14ac:dyDescent="0.35">
      <c r="A3" s="45" t="s">
        <v>2</v>
      </c>
      <c r="B3" s="81"/>
      <c r="C3" s="82">
        <v>44222</v>
      </c>
    </row>
    <row r="5" spans="1:17" ht="16" thickBot="1" x14ac:dyDescent="0.4"/>
    <row r="6" spans="1:17" ht="16" thickBot="1" x14ac:dyDescent="0.4">
      <c r="A6" s="145" t="s">
        <v>3</v>
      </c>
      <c r="B6" s="146"/>
      <c r="C6" s="146"/>
      <c r="D6" s="146"/>
      <c r="E6" s="146"/>
      <c r="F6" s="146"/>
      <c r="G6" s="146"/>
      <c r="H6" s="146"/>
      <c r="I6" s="146"/>
      <c r="J6" s="146"/>
      <c r="K6" s="147"/>
    </row>
    <row r="7" spans="1:17" ht="31.5" thickBot="1" x14ac:dyDescent="0.4">
      <c r="A7" s="1" t="s">
        <v>4</v>
      </c>
      <c r="B7" s="2" t="s">
        <v>5</v>
      </c>
      <c r="C7" s="3" t="s">
        <v>6</v>
      </c>
      <c r="D7" s="1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226</v>
      </c>
      <c r="K7" s="4" t="s">
        <v>13</v>
      </c>
    </row>
    <row r="8" spans="1:17" ht="31" x14ac:dyDescent="0.35">
      <c r="A8" s="5">
        <v>1</v>
      </c>
      <c r="B8" s="6" t="s">
        <v>220</v>
      </c>
      <c r="C8" s="7" t="s">
        <v>14</v>
      </c>
      <c r="D8" s="8"/>
      <c r="E8" s="9">
        <v>160</v>
      </c>
      <c r="F8" s="9">
        <v>160</v>
      </c>
      <c r="G8" s="9">
        <v>160</v>
      </c>
      <c r="H8" s="9">
        <f t="shared" ref="H8:H27" si="0">F8-G8</f>
        <v>0</v>
      </c>
      <c r="I8" s="10"/>
      <c r="J8" s="10"/>
      <c r="K8" s="64">
        <v>160</v>
      </c>
      <c r="O8" s="83" t="s">
        <v>260</v>
      </c>
    </row>
    <row r="9" spans="1:17" ht="31" x14ac:dyDescent="0.35">
      <c r="A9" s="5">
        <v>2</v>
      </c>
      <c r="B9" s="6" t="s">
        <v>219</v>
      </c>
      <c r="C9" s="7" t="s">
        <v>14</v>
      </c>
      <c r="D9" s="8"/>
      <c r="E9" s="9">
        <v>700</v>
      </c>
      <c r="F9" s="9">
        <v>700</v>
      </c>
      <c r="G9" s="9">
        <v>700</v>
      </c>
      <c r="H9" s="9">
        <f t="shared" si="0"/>
        <v>0</v>
      </c>
      <c r="I9" s="10"/>
      <c r="J9" s="10"/>
      <c r="K9" s="64">
        <v>700</v>
      </c>
      <c r="O9" s="45" t="s">
        <v>261</v>
      </c>
      <c r="P9" s="45" t="s">
        <v>262</v>
      </c>
      <c r="Q9" s="113">
        <v>2539</v>
      </c>
    </row>
    <row r="10" spans="1:17" ht="31" x14ac:dyDescent="0.35">
      <c r="A10" s="5">
        <v>3</v>
      </c>
      <c r="B10" s="6" t="s">
        <v>15</v>
      </c>
      <c r="C10" s="7" t="s">
        <v>14</v>
      </c>
      <c r="D10" s="8"/>
      <c r="E10" s="9"/>
      <c r="F10" s="9">
        <v>2500</v>
      </c>
      <c r="G10" s="9">
        <v>2500</v>
      </c>
      <c r="H10" s="9">
        <f t="shared" si="0"/>
        <v>0</v>
      </c>
      <c r="I10" s="10"/>
      <c r="J10" s="10"/>
      <c r="K10" s="64">
        <v>2500</v>
      </c>
      <c r="O10" s="45" t="s">
        <v>263</v>
      </c>
      <c r="P10" s="45" t="s">
        <v>262</v>
      </c>
      <c r="Q10" s="113">
        <v>1299</v>
      </c>
    </row>
    <row r="11" spans="1:17" x14ac:dyDescent="0.35">
      <c r="A11" s="5"/>
      <c r="B11" s="6"/>
      <c r="C11" s="7"/>
      <c r="D11" s="8"/>
      <c r="E11" s="9"/>
      <c r="F11" s="9"/>
      <c r="G11" s="9"/>
      <c r="H11" s="9"/>
      <c r="I11" s="10"/>
      <c r="J11" s="10"/>
      <c r="K11" s="64"/>
      <c r="O11" s="45" t="s">
        <v>305</v>
      </c>
      <c r="P11" s="45" t="s">
        <v>306</v>
      </c>
      <c r="Q11" s="113">
        <v>11247.89</v>
      </c>
    </row>
    <row r="12" spans="1:17" ht="31" x14ac:dyDescent="0.35">
      <c r="A12" s="5">
        <v>4</v>
      </c>
      <c r="B12" s="6" t="s">
        <v>16</v>
      </c>
      <c r="C12" s="7" t="s">
        <v>14</v>
      </c>
      <c r="D12" s="8"/>
      <c r="E12" s="9">
        <v>360</v>
      </c>
      <c r="F12" s="9">
        <v>360</v>
      </c>
      <c r="G12" s="9">
        <v>360</v>
      </c>
      <c r="H12" s="9">
        <f t="shared" si="0"/>
        <v>0</v>
      </c>
      <c r="I12" s="10"/>
      <c r="J12" s="10"/>
      <c r="K12" s="64">
        <v>360</v>
      </c>
      <c r="O12" s="45" t="s">
        <v>264</v>
      </c>
      <c r="P12" s="45" t="s">
        <v>262</v>
      </c>
      <c r="Q12" s="113">
        <v>139.99</v>
      </c>
    </row>
    <row r="13" spans="1:17" ht="31" x14ac:dyDescent="0.35">
      <c r="A13" s="5">
        <v>5</v>
      </c>
      <c r="B13" s="6" t="s">
        <v>17</v>
      </c>
      <c r="C13" s="7" t="s">
        <v>14</v>
      </c>
      <c r="D13" s="8"/>
      <c r="E13" s="9"/>
      <c r="F13" s="9">
        <v>500</v>
      </c>
      <c r="G13" s="9">
        <v>500</v>
      </c>
      <c r="H13" s="9">
        <f t="shared" si="0"/>
        <v>0</v>
      </c>
      <c r="I13" s="10"/>
      <c r="J13" s="10"/>
      <c r="K13" s="64">
        <v>500</v>
      </c>
      <c r="O13" s="45" t="s">
        <v>269</v>
      </c>
      <c r="P13" s="45" t="s">
        <v>262</v>
      </c>
      <c r="Q13" s="113">
        <v>578</v>
      </c>
    </row>
    <row r="14" spans="1:17" x14ac:dyDescent="0.35">
      <c r="A14" s="5">
        <v>6</v>
      </c>
      <c r="B14" s="6" t="s">
        <v>18</v>
      </c>
      <c r="C14" s="7" t="s">
        <v>19</v>
      </c>
      <c r="D14" s="8"/>
      <c r="E14" s="9"/>
      <c r="F14" s="9">
        <v>5000</v>
      </c>
      <c r="G14" s="9">
        <v>5000</v>
      </c>
      <c r="H14" s="9">
        <f t="shared" si="0"/>
        <v>0</v>
      </c>
      <c r="I14" s="10"/>
      <c r="J14" s="10"/>
      <c r="K14" s="64">
        <v>5000</v>
      </c>
      <c r="O14" s="45" t="s">
        <v>265</v>
      </c>
      <c r="P14" s="45" t="s">
        <v>262</v>
      </c>
      <c r="Q14" s="113">
        <v>150</v>
      </c>
    </row>
    <row r="15" spans="1:17" x14ac:dyDescent="0.35">
      <c r="A15" s="5"/>
      <c r="B15" s="6"/>
      <c r="C15" s="7"/>
      <c r="D15" s="8"/>
      <c r="E15" s="9"/>
      <c r="F15" s="9"/>
      <c r="G15" s="9"/>
      <c r="H15" s="9"/>
      <c r="I15" s="10"/>
      <c r="J15" s="10"/>
      <c r="K15" s="64"/>
      <c r="O15" s="45" t="s">
        <v>300</v>
      </c>
      <c r="P15" s="45" t="s">
        <v>262</v>
      </c>
      <c r="Q15" s="113">
        <v>145</v>
      </c>
    </row>
    <row r="16" spans="1:17" x14ac:dyDescent="0.35">
      <c r="A16" s="5"/>
      <c r="B16" s="6"/>
      <c r="C16" s="7"/>
      <c r="D16" s="8"/>
      <c r="E16" s="9"/>
      <c r="F16" s="9"/>
      <c r="G16" s="9"/>
      <c r="H16" s="9"/>
      <c r="I16" s="10"/>
      <c r="J16" s="10"/>
      <c r="K16" s="64"/>
      <c r="O16" s="45" t="s">
        <v>299</v>
      </c>
      <c r="P16" s="45" t="s">
        <v>262</v>
      </c>
      <c r="Q16" s="113">
        <v>124.99</v>
      </c>
    </row>
    <row r="17" spans="1:19" ht="31" x14ac:dyDescent="0.35">
      <c r="A17" s="5">
        <v>7</v>
      </c>
      <c r="B17" s="6" t="s">
        <v>20</v>
      </c>
      <c r="C17" s="7" t="s">
        <v>21</v>
      </c>
      <c r="D17" s="8">
        <v>2008</v>
      </c>
      <c r="E17" s="9">
        <v>1530</v>
      </c>
      <c r="F17" s="9">
        <v>1530</v>
      </c>
      <c r="G17" s="9">
        <v>1530</v>
      </c>
      <c r="H17" s="9">
        <f t="shared" si="0"/>
        <v>0</v>
      </c>
      <c r="I17" s="10"/>
      <c r="J17" s="10"/>
      <c r="K17" s="64">
        <v>1530</v>
      </c>
      <c r="O17" s="45" t="s">
        <v>266</v>
      </c>
      <c r="P17" s="45" t="s">
        <v>262</v>
      </c>
      <c r="Q17" s="113">
        <v>166.64</v>
      </c>
    </row>
    <row r="18" spans="1:19" x14ac:dyDescent="0.35">
      <c r="A18" s="5">
        <v>8</v>
      </c>
      <c r="B18" s="6" t="s">
        <v>22</v>
      </c>
      <c r="C18" s="7" t="s">
        <v>23</v>
      </c>
      <c r="D18" s="8">
        <v>2008</v>
      </c>
      <c r="E18" s="9">
        <v>3550</v>
      </c>
      <c r="F18" s="9">
        <v>3550</v>
      </c>
      <c r="G18" s="9">
        <v>3550</v>
      </c>
      <c r="H18" s="9">
        <f t="shared" si="0"/>
        <v>0</v>
      </c>
      <c r="I18" s="10"/>
      <c r="J18" s="10"/>
      <c r="K18" s="64">
        <v>3550</v>
      </c>
      <c r="O18" s="45" t="s">
        <v>267</v>
      </c>
      <c r="P18" s="45" t="s">
        <v>262</v>
      </c>
      <c r="Q18" s="113">
        <v>316.67</v>
      </c>
    </row>
    <row r="19" spans="1:19" ht="31" x14ac:dyDescent="0.35">
      <c r="A19" s="5">
        <v>9</v>
      </c>
      <c r="B19" s="6" t="s">
        <v>24</v>
      </c>
      <c r="C19" s="7" t="s">
        <v>19</v>
      </c>
      <c r="D19" s="8">
        <v>2008</v>
      </c>
      <c r="E19" s="9">
        <v>268.93</v>
      </c>
      <c r="F19" s="9">
        <v>268.93</v>
      </c>
      <c r="G19" s="9">
        <v>268.93</v>
      </c>
      <c r="H19" s="9">
        <f t="shared" si="0"/>
        <v>0</v>
      </c>
      <c r="I19" s="10"/>
      <c r="J19" s="10"/>
      <c r="K19" s="64">
        <v>268.93</v>
      </c>
      <c r="O19" s="45" t="s">
        <v>268</v>
      </c>
      <c r="P19" s="45" t="s">
        <v>262</v>
      </c>
      <c r="Q19" s="113">
        <v>120</v>
      </c>
    </row>
    <row r="20" spans="1:19" x14ac:dyDescent="0.35">
      <c r="A20" s="5">
        <v>10</v>
      </c>
      <c r="B20" s="6" t="s">
        <v>25</v>
      </c>
      <c r="C20" s="7" t="s">
        <v>23</v>
      </c>
      <c r="D20" s="11">
        <v>40501</v>
      </c>
      <c r="E20" s="9">
        <v>4542.8</v>
      </c>
      <c r="F20" s="9">
        <v>4542.8</v>
      </c>
      <c r="G20" s="9">
        <v>4542.8</v>
      </c>
      <c r="H20" s="9">
        <f t="shared" si="0"/>
        <v>0</v>
      </c>
      <c r="I20" s="10"/>
      <c r="J20" s="10"/>
      <c r="K20" s="64">
        <v>4542.8</v>
      </c>
      <c r="O20" s="45" t="s">
        <v>270</v>
      </c>
      <c r="P20" s="45" t="s">
        <v>262</v>
      </c>
      <c r="Q20" s="113">
        <v>540</v>
      </c>
    </row>
    <row r="21" spans="1:19" x14ac:dyDescent="0.35">
      <c r="A21" s="5">
        <v>11</v>
      </c>
      <c r="B21" s="6" t="s">
        <v>26</v>
      </c>
      <c r="C21" s="7" t="s">
        <v>23</v>
      </c>
      <c r="D21" s="11">
        <v>40501</v>
      </c>
      <c r="E21" s="9">
        <v>12150</v>
      </c>
      <c r="F21" s="9">
        <v>12150</v>
      </c>
      <c r="G21" s="9">
        <v>12150</v>
      </c>
      <c r="H21" s="9">
        <f t="shared" si="0"/>
        <v>0</v>
      </c>
      <c r="I21" s="10"/>
      <c r="J21" s="10"/>
      <c r="K21" s="64">
        <v>12150</v>
      </c>
      <c r="O21" s="45" t="s">
        <v>171</v>
      </c>
      <c r="P21" s="45" t="s">
        <v>262</v>
      </c>
      <c r="Q21" s="113">
        <v>650</v>
      </c>
    </row>
    <row r="22" spans="1:19" ht="31" x14ac:dyDescent="0.35">
      <c r="A22" s="5">
        <v>12</v>
      </c>
      <c r="B22" s="6" t="s">
        <v>27</v>
      </c>
      <c r="C22" s="7" t="s">
        <v>28</v>
      </c>
      <c r="D22" s="11"/>
      <c r="E22" s="9">
        <f>1617+607</f>
        <v>2224</v>
      </c>
      <c r="F22" s="9">
        <f t="shared" ref="F22:G22" si="1">E22</f>
        <v>2224</v>
      </c>
      <c r="G22" s="9">
        <f t="shared" si="1"/>
        <v>2224</v>
      </c>
      <c r="H22" s="9">
        <f t="shared" si="0"/>
        <v>0</v>
      </c>
      <c r="I22" s="10"/>
      <c r="J22" s="10">
        <f>H22</f>
        <v>0</v>
      </c>
      <c r="K22" s="64">
        <f t="shared" ref="K22:K27" si="2">F22</f>
        <v>2224</v>
      </c>
      <c r="O22" s="45" t="s">
        <v>271</v>
      </c>
      <c r="P22" s="45" t="s">
        <v>262</v>
      </c>
      <c r="Q22" s="113">
        <v>310</v>
      </c>
    </row>
    <row r="23" spans="1:19" x14ac:dyDescent="0.35">
      <c r="A23" s="5">
        <v>13</v>
      </c>
      <c r="B23" s="6" t="s">
        <v>18</v>
      </c>
      <c r="C23" s="7" t="s">
        <v>19</v>
      </c>
      <c r="D23" s="11">
        <v>41570</v>
      </c>
      <c r="E23" s="9">
        <v>2000</v>
      </c>
      <c r="F23" s="9">
        <v>2000</v>
      </c>
      <c r="G23" s="9">
        <v>2000</v>
      </c>
      <c r="H23" s="9">
        <f t="shared" si="0"/>
        <v>0</v>
      </c>
      <c r="I23" s="10"/>
      <c r="J23" s="10">
        <f>H23</f>
        <v>0</v>
      </c>
      <c r="K23" s="64">
        <f t="shared" si="2"/>
        <v>2000</v>
      </c>
      <c r="O23" s="45" t="s">
        <v>272</v>
      </c>
      <c r="P23" s="45" t="s">
        <v>262</v>
      </c>
      <c r="Q23" s="113">
        <v>590.79999999999995</v>
      </c>
    </row>
    <row r="24" spans="1:19" ht="31" x14ac:dyDescent="0.35">
      <c r="A24" s="5">
        <v>14</v>
      </c>
      <c r="B24" s="6" t="s">
        <v>29</v>
      </c>
      <c r="C24" s="7" t="s">
        <v>14</v>
      </c>
      <c r="D24" s="11">
        <v>41555</v>
      </c>
      <c r="E24" s="9"/>
      <c r="F24" s="9">
        <v>1250</v>
      </c>
      <c r="G24" s="9">
        <v>1250</v>
      </c>
      <c r="H24" s="9">
        <f t="shared" si="0"/>
        <v>0</v>
      </c>
      <c r="I24" s="10"/>
      <c r="J24" s="10">
        <f t="shared" ref="J24:J27" si="3">H24</f>
        <v>0</v>
      </c>
      <c r="K24" s="64">
        <f t="shared" si="2"/>
        <v>1250</v>
      </c>
      <c r="O24" s="45" t="s">
        <v>273</v>
      </c>
      <c r="P24" s="45" t="s">
        <v>274</v>
      </c>
      <c r="Q24" s="113">
        <v>649.99</v>
      </c>
    </row>
    <row r="25" spans="1:19" ht="31" x14ac:dyDescent="0.35">
      <c r="A25" s="5">
        <v>15</v>
      </c>
      <c r="B25" s="6" t="s">
        <v>30</v>
      </c>
      <c r="C25" s="7" t="s">
        <v>14</v>
      </c>
      <c r="D25" s="11">
        <v>41555</v>
      </c>
      <c r="E25" s="9"/>
      <c r="F25" s="9">
        <v>1250</v>
      </c>
      <c r="G25" s="9">
        <v>1250</v>
      </c>
      <c r="H25" s="9">
        <f t="shared" si="0"/>
        <v>0</v>
      </c>
      <c r="I25" s="10"/>
      <c r="J25" s="10">
        <f t="shared" si="3"/>
        <v>0</v>
      </c>
      <c r="K25" s="64">
        <f t="shared" si="2"/>
        <v>1250</v>
      </c>
      <c r="O25" s="45" t="s">
        <v>292</v>
      </c>
      <c r="P25" s="45" t="s">
        <v>274</v>
      </c>
      <c r="Q25" s="113">
        <v>239.99</v>
      </c>
    </row>
    <row r="26" spans="1:19" ht="31" x14ac:dyDescent="0.35">
      <c r="A26" s="5">
        <v>16</v>
      </c>
      <c r="B26" s="6" t="s">
        <v>31</v>
      </c>
      <c r="C26" s="7" t="s">
        <v>14</v>
      </c>
      <c r="D26" s="11">
        <v>41555</v>
      </c>
      <c r="E26" s="9"/>
      <c r="F26" s="9">
        <v>1250</v>
      </c>
      <c r="G26" s="9">
        <v>1250</v>
      </c>
      <c r="H26" s="9">
        <f t="shared" si="0"/>
        <v>0</v>
      </c>
      <c r="I26" s="10"/>
      <c r="J26" s="10">
        <f t="shared" si="3"/>
        <v>0</v>
      </c>
      <c r="K26" s="64">
        <f t="shared" si="2"/>
        <v>1250</v>
      </c>
      <c r="O26" s="45" t="s">
        <v>275</v>
      </c>
      <c r="P26" s="45" t="s">
        <v>276</v>
      </c>
      <c r="Q26" s="113">
        <v>260</v>
      </c>
    </row>
    <row r="27" spans="1:19" ht="31.5" thickBot="1" x14ac:dyDescent="0.4">
      <c r="A27" s="12">
        <v>17</v>
      </c>
      <c r="B27" s="13" t="s">
        <v>32</v>
      </c>
      <c r="C27" s="14" t="s">
        <v>14</v>
      </c>
      <c r="D27" s="15">
        <v>41555</v>
      </c>
      <c r="E27" s="16"/>
      <c r="F27" s="16">
        <v>1250</v>
      </c>
      <c r="G27" s="16">
        <v>1250</v>
      </c>
      <c r="H27" s="16">
        <f t="shared" si="0"/>
        <v>0</v>
      </c>
      <c r="I27" s="17"/>
      <c r="J27" s="17">
        <f t="shared" si="3"/>
        <v>0</v>
      </c>
      <c r="K27" s="65">
        <f t="shared" si="2"/>
        <v>1250</v>
      </c>
      <c r="O27" s="45" t="s">
        <v>277</v>
      </c>
      <c r="P27" s="45" t="s">
        <v>276</v>
      </c>
      <c r="Q27" s="113">
        <v>5829</v>
      </c>
    </row>
    <row r="28" spans="1:19" s="83" customFormat="1" ht="16" thickBot="1" x14ac:dyDescent="0.4">
      <c r="A28" s="18" t="s">
        <v>33</v>
      </c>
      <c r="B28" s="19"/>
      <c r="C28" s="79"/>
      <c r="D28" s="20"/>
      <c r="E28" s="21">
        <f>SUM(E8:E27)</f>
        <v>27485.73</v>
      </c>
      <c r="F28" s="21">
        <f t="shared" ref="F28:G28" si="4">SUM(F8:F27)</f>
        <v>40485.729999999996</v>
      </c>
      <c r="G28" s="21">
        <f t="shared" si="4"/>
        <v>40485.729999999996</v>
      </c>
      <c r="H28" s="21"/>
      <c r="I28" s="21"/>
      <c r="J28" s="21"/>
      <c r="K28" s="66">
        <f t="shared" ref="K28" si="5">SUM(K8:K27)</f>
        <v>40485.729999999996</v>
      </c>
      <c r="O28" s="45" t="s">
        <v>278</v>
      </c>
      <c r="P28" s="45" t="s">
        <v>279</v>
      </c>
      <c r="Q28" s="113">
        <v>780.89</v>
      </c>
    </row>
    <row r="29" spans="1:19" x14ac:dyDescent="0.35">
      <c r="A29" s="148"/>
      <c r="B29" s="148"/>
      <c r="C29" s="148"/>
      <c r="D29" s="22"/>
      <c r="E29" s="23"/>
      <c r="F29" s="23"/>
      <c r="G29" s="23"/>
      <c r="H29" s="23"/>
      <c r="I29" s="24"/>
      <c r="J29" s="24"/>
      <c r="K29" s="23"/>
      <c r="O29" s="45" t="s">
        <v>280</v>
      </c>
      <c r="P29" s="45" t="s">
        <v>276</v>
      </c>
      <c r="Q29" s="113">
        <v>640</v>
      </c>
      <c r="S29" s="114">
        <v>-160</v>
      </c>
    </row>
    <row r="30" spans="1:19" ht="16" thickBot="1" x14ac:dyDescent="0.4">
      <c r="A30" s="149" t="s">
        <v>34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1"/>
      <c r="O30" s="45" t="s">
        <v>281</v>
      </c>
      <c r="P30" s="45" t="s">
        <v>282</v>
      </c>
      <c r="Q30" s="113">
        <v>1275</v>
      </c>
    </row>
    <row r="31" spans="1:19" ht="31.5" thickBot="1" x14ac:dyDescent="0.4">
      <c r="A31" s="1" t="s">
        <v>4</v>
      </c>
      <c r="B31" s="2" t="s">
        <v>5</v>
      </c>
      <c r="C31" s="3" t="s">
        <v>6</v>
      </c>
      <c r="D31" s="1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4" t="s">
        <v>12</v>
      </c>
      <c r="J31" s="4" t="s">
        <v>35</v>
      </c>
      <c r="K31" s="4" t="s">
        <v>13</v>
      </c>
      <c r="O31" s="45" t="s">
        <v>283</v>
      </c>
      <c r="P31" s="45" t="s">
        <v>274</v>
      </c>
      <c r="Q31" s="113">
        <v>18500</v>
      </c>
    </row>
    <row r="32" spans="1:19" ht="31" x14ac:dyDescent="0.35">
      <c r="A32" s="5">
        <v>18</v>
      </c>
      <c r="B32" s="6" t="s">
        <v>36</v>
      </c>
      <c r="C32" s="7" t="s">
        <v>37</v>
      </c>
      <c r="D32" s="8"/>
      <c r="E32" s="9"/>
      <c r="F32" s="9">
        <v>14897.6</v>
      </c>
      <c r="G32" s="9">
        <v>14897.6</v>
      </c>
      <c r="H32" s="9"/>
      <c r="I32" s="10"/>
      <c r="J32" s="10"/>
      <c r="K32" s="64">
        <v>14897.6</v>
      </c>
      <c r="O32" s="45" t="s">
        <v>284</v>
      </c>
      <c r="P32" s="45" t="s">
        <v>285</v>
      </c>
      <c r="Q32" s="113">
        <v>350</v>
      </c>
    </row>
    <row r="33" spans="1:17" ht="31" x14ac:dyDescent="0.35">
      <c r="A33" s="5">
        <v>19</v>
      </c>
      <c r="B33" s="6" t="s">
        <v>38</v>
      </c>
      <c r="C33" s="7" t="s">
        <v>37</v>
      </c>
      <c r="D33" s="11">
        <v>40661</v>
      </c>
      <c r="E33" s="9">
        <v>3186</v>
      </c>
      <c r="F33" s="9">
        <v>3186</v>
      </c>
      <c r="G33" s="9">
        <v>3186</v>
      </c>
      <c r="H33" s="9"/>
      <c r="I33" s="10"/>
      <c r="J33" s="9"/>
      <c r="K33" s="64">
        <v>3186</v>
      </c>
      <c r="O33" s="45" t="s">
        <v>286</v>
      </c>
      <c r="P33" s="45" t="s">
        <v>279</v>
      </c>
      <c r="Q33" s="113">
        <v>252.46</v>
      </c>
    </row>
    <row r="34" spans="1:17" ht="31" x14ac:dyDescent="0.35">
      <c r="A34" s="5">
        <v>20</v>
      </c>
      <c r="B34" s="6" t="s">
        <v>39</v>
      </c>
      <c r="C34" s="7" t="s">
        <v>37</v>
      </c>
      <c r="D34" s="11">
        <v>40574</v>
      </c>
      <c r="E34" s="9">
        <v>4050</v>
      </c>
      <c r="F34" s="9">
        <v>4050</v>
      </c>
      <c r="G34" s="9">
        <v>4050</v>
      </c>
      <c r="H34" s="9"/>
      <c r="I34" s="10"/>
      <c r="J34" s="10"/>
      <c r="K34" s="64">
        <v>4050</v>
      </c>
      <c r="O34" s="45" t="s">
        <v>287</v>
      </c>
      <c r="P34" s="45" t="s">
        <v>288</v>
      </c>
      <c r="Q34" s="113">
        <v>488.6</v>
      </c>
    </row>
    <row r="35" spans="1:17" x14ac:dyDescent="0.35">
      <c r="A35" s="5">
        <v>21</v>
      </c>
      <c r="B35" s="6" t="s">
        <v>40</v>
      </c>
      <c r="C35" s="7" t="s">
        <v>19</v>
      </c>
      <c r="D35" s="8"/>
      <c r="E35" s="9"/>
      <c r="F35" s="9">
        <v>387</v>
      </c>
      <c r="G35" s="9">
        <v>387</v>
      </c>
      <c r="H35" s="9"/>
      <c r="I35" s="10"/>
      <c r="J35" s="10"/>
      <c r="K35" s="64">
        <v>387</v>
      </c>
      <c r="O35" s="45" t="s">
        <v>289</v>
      </c>
      <c r="P35" s="45" t="s">
        <v>279</v>
      </c>
      <c r="Q35" s="113">
        <v>251.9</v>
      </c>
    </row>
    <row r="36" spans="1:17" x14ac:dyDescent="0.35">
      <c r="A36" s="5">
        <v>22</v>
      </c>
      <c r="B36" s="6" t="s">
        <v>40</v>
      </c>
      <c r="C36" s="7" t="s">
        <v>19</v>
      </c>
      <c r="D36" s="25">
        <v>41556</v>
      </c>
      <c r="E36" s="9">
        <v>400</v>
      </c>
      <c r="F36" s="9">
        <f t="shared" ref="F36:G39" si="6">E36</f>
        <v>400</v>
      </c>
      <c r="G36" s="9">
        <f t="shared" si="6"/>
        <v>400</v>
      </c>
      <c r="H36" s="9">
        <f>F36-G36</f>
        <v>0</v>
      </c>
      <c r="I36" s="10"/>
      <c r="J36" s="10">
        <f>H36</f>
        <v>0</v>
      </c>
      <c r="K36" s="64">
        <f>F36</f>
        <v>400</v>
      </c>
      <c r="O36" s="45" t="s">
        <v>290</v>
      </c>
      <c r="P36" s="45" t="s">
        <v>279</v>
      </c>
      <c r="Q36" s="113">
        <v>208.2</v>
      </c>
    </row>
    <row r="37" spans="1:17" ht="31" x14ac:dyDescent="0.35">
      <c r="A37" s="5">
        <v>23</v>
      </c>
      <c r="B37" s="6" t="s">
        <v>41</v>
      </c>
      <c r="C37" s="7" t="s">
        <v>19</v>
      </c>
      <c r="D37" s="25">
        <v>41661</v>
      </c>
      <c r="E37" s="9">
        <v>120</v>
      </c>
      <c r="F37" s="9">
        <f t="shared" si="6"/>
        <v>120</v>
      </c>
      <c r="G37" s="9">
        <f t="shared" si="6"/>
        <v>120</v>
      </c>
      <c r="H37" s="9">
        <f t="shared" ref="H37:H39" si="7">F37-G37</f>
        <v>0</v>
      </c>
      <c r="I37" s="10"/>
      <c r="J37" s="10">
        <f t="shared" ref="J37:J39" si="8">H37</f>
        <v>0</v>
      </c>
      <c r="K37" s="64">
        <f>F37</f>
        <v>120</v>
      </c>
      <c r="O37" s="45" t="s">
        <v>291</v>
      </c>
      <c r="P37" s="45" t="s">
        <v>279</v>
      </c>
      <c r="Q37" s="113">
        <v>299</v>
      </c>
    </row>
    <row r="38" spans="1:17" ht="31" x14ac:dyDescent="0.35">
      <c r="A38" s="5">
        <v>24</v>
      </c>
      <c r="B38" s="6" t="s">
        <v>40</v>
      </c>
      <c r="C38" s="7" t="s">
        <v>14</v>
      </c>
      <c r="D38" s="25">
        <v>41651</v>
      </c>
      <c r="E38" s="9">
        <v>400</v>
      </c>
      <c r="F38" s="9">
        <f t="shared" si="6"/>
        <v>400</v>
      </c>
      <c r="G38" s="9">
        <f t="shared" si="6"/>
        <v>400</v>
      </c>
      <c r="H38" s="9">
        <f t="shared" si="7"/>
        <v>0</v>
      </c>
      <c r="I38" s="10"/>
      <c r="J38" s="10">
        <f t="shared" si="8"/>
        <v>0</v>
      </c>
      <c r="K38" s="64">
        <f>F38</f>
        <v>400</v>
      </c>
      <c r="O38" s="45" t="s">
        <v>293</v>
      </c>
      <c r="P38" s="45" t="s">
        <v>294</v>
      </c>
      <c r="Q38" s="113">
        <v>2047</v>
      </c>
    </row>
    <row r="39" spans="1:17" ht="31.5" thickBot="1" x14ac:dyDescent="0.4">
      <c r="A39" s="12">
        <v>25</v>
      </c>
      <c r="B39" s="13" t="s">
        <v>41</v>
      </c>
      <c r="C39" s="14" t="s">
        <v>14</v>
      </c>
      <c r="D39" s="26">
        <v>41661</v>
      </c>
      <c r="E39" s="16">
        <v>120</v>
      </c>
      <c r="F39" s="16">
        <f t="shared" si="6"/>
        <v>120</v>
      </c>
      <c r="G39" s="16">
        <f t="shared" si="6"/>
        <v>120</v>
      </c>
      <c r="H39" s="16">
        <f t="shared" si="7"/>
        <v>0</v>
      </c>
      <c r="I39" s="17"/>
      <c r="J39" s="17">
        <f t="shared" si="8"/>
        <v>0</v>
      </c>
      <c r="K39" s="65">
        <f>F39</f>
        <v>120</v>
      </c>
      <c r="O39" s="45" t="s">
        <v>295</v>
      </c>
      <c r="P39" s="45" t="s">
        <v>294</v>
      </c>
      <c r="Q39" s="80">
        <v>278</v>
      </c>
    </row>
    <row r="40" spans="1:17" s="83" customFormat="1" ht="16" thickBot="1" x14ac:dyDescent="0.4">
      <c r="A40" s="18" t="s">
        <v>33</v>
      </c>
      <c r="B40" s="19"/>
      <c r="C40" s="79"/>
      <c r="D40" s="27"/>
      <c r="E40" s="21">
        <f>SUM(E32:E39)</f>
        <v>8276</v>
      </c>
      <c r="F40" s="21">
        <f t="shared" ref="F40:G40" si="9">SUM(F32:F39)</f>
        <v>23560.6</v>
      </c>
      <c r="G40" s="21">
        <f t="shared" si="9"/>
        <v>23560.6</v>
      </c>
      <c r="H40" s="21"/>
      <c r="I40" s="21"/>
      <c r="J40" s="21"/>
      <c r="K40" s="66">
        <f t="shared" ref="K40" si="10">SUM(K32:K39)</f>
        <v>23560.6</v>
      </c>
      <c r="O40" s="45" t="s">
        <v>296</v>
      </c>
      <c r="P40" s="45" t="s">
        <v>294</v>
      </c>
      <c r="Q40" s="80">
        <v>259</v>
      </c>
    </row>
    <row r="41" spans="1:17" x14ac:dyDescent="0.35">
      <c r="A41" s="28"/>
      <c r="B41" s="29"/>
      <c r="C41" s="30"/>
      <c r="D41" s="31"/>
      <c r="E41" s="23"/>
      <c r="F41" s="23"/>
      <c r="G41" s="23"/>
      <c r="H41" s="23"/>
      <c r="I41" s="24"/>
      <c r="J41" s="24"/>
      <c r="K41" s="67"/>
      <c r="O41" s="45" t="s">
        <v>297</v>
      </c>
      <c r="P41" s="45" t="s">
        <v>298</v>
      </c>
      <c r="Q41" s="80">
        <v>297</v>
      </c>
    </row>
    <row r="42" spans="1:17" ht="16" thickBot="1" x14ac:dyDescent="0.4">
      <c r="A42" s="149" t="s">
        <v>42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1"/>
      <c r="O42" s="45" t="s">
        <v>301</v>
      </c>
      <c r="P42" s="45" t="s">
        <v>302</v>
      </c>
      <c r="Q42" s="80">
        <v>1267</v>
      </c>
    </row>
    <row r="43" spans="1:17" ht="31.5" thickBot="1" x14ac:dyDescent="0.4">
      <c r="A43" s="1" t="s">
        <v>4</v>
      </c>
      <c r="B43" s="2" t="s">
        <v>5</v>
      </c>
      <c r="C43" s="3" t="s">
        <v>6</v>
      </c>
      <c r="D43" s="1" t="s">
        <v>7</v>
      </c>
      <c r="E43" s="4" t="s">
        <v>8</v>
      </c>
      <c r="F43" s="4" t="s">
        <v>9</v>
      </c>
      <c r="G43" s="4" t="s">
        <v>10</v>
      </c>
      <c r="H43" s="4" t="s">
        <v>11</v>
      </c>
      <c r="I43" s="4" t="s">
        <v>12</v>
      </c>
      <c r="J43" s="4" t="s">
        <v>35</v>
      </c>
      <c r="K43" s="4" t="s">
        <v>13</v>
      </c>
      <c r="O43" s="45" t="s">
        <v>303</v>
      </c>
      <c r="P43" s="45" t="s">
        <v>304</v>
      </c>
      <c r="Q43" s="80">
        <v>5103.1499999999996</v>
      </c>
    </row>
    <row r="44" spans="1:17" ht="31" x14ac:dyDescent="0.35">
      <c r="A44" s="5">
        <v>26</v>
      </c>
      <c r="B44" s="6" t="s">
        <v>43</v>
      </c>
      <c r="C44" s="7" t="s">
        <v>44</v>
      </c>
      <c r="D44" s="8"/>
      <c r="E44" s="9">
        <v>61324.45</v>
      </c>
      <c r="F44" s="9">
        <v>243011.45</v>
      </c>
      <c r="G44" s="9">
        <v>243011.45</v>
      </c>
      <c r="H44" s="9"/>
      <c r="I44" s="10"/>
      <c r="J44" s="10"/>
      <c r="K44" s="64">
        <v>243011.45</v>
      </c>
      <c r="Q44" s="80"/>
    </row>
    <row r="45" spans="1:17" x14ac:dyDescent="0.35">
      <c r="A45" s="5">
        <v>27</v>
      </c>
      <c r="B45" s="6" t="s">
        <v>45</v>
      </c>
      <c r="C45" s="7" t="s">
        <v>19</v>
      </c>
      <c r="D45" s="8"/>
      <c r="E45" s="9">
        <v>5010</v>
      </c>
      <c r="F45" s="9">
        <v>5010</v>
      </c>
      <c r="G45" s="9">
        <v>5010</v>
      </c>
      <c r="H45" s="9"/>
      <c r="I45" s="10"/>
      <c r="J45" s="10"/>
      <c r="K45" s="64">
        <v>5010</v>
      </c>
    </row>
    <row r="46" spans="1:17" x14ac:dyDescent="0.35">
      <c r="A46" s="5">
        <v>28</v>
      </c>
      <c r="B46" s="6" t="s">
        <v>46</v>
      </c>
      <c r="C46" s="7" t="s">
        <v>19</v>
      </c>
      <c r="D46" s="11">
        <v>40844</v>
      </c>
      <c r="E46" s="9">
        <v>2614.71</v>
      </c>
      <c r="F46" s="9">
        <v>2614.71</v>
      </c>
      <c r="G46" s="9">
        <v>2614.71</v>
      </c>
      <c r="H46" s="9"/>
      <c r="I46" s="10"/>
      <c r="J46" s="9"/>
      <c r="K46" s="64">
        <v>2614.71</v>
      </c>
    </row>
    <row r="47" spans="1:17" x14ac:dyDescent="0.35">
      <c r="A47" s="5">
        <v>30</v>
      </c>
      <c r="B47" s="6" t="s">
        <v>49</v>
      </c>
      <c r="C47" s="7" t="s">
        <v>19</v>
      </c>
      <c r="D47" s="25">
        <v>41613</v>
      </c>
      <c r="E47" s="9">
        <v>149</v>
      </c>
      <c r="F47" s="9">
        <f t="shared" ref="F47:G53" si="11">E47</f>
        <v>149</v>
      </c>
      <c r="G47" s="9">
        <f t="shared" si="11"/>
        <v>149</v>
      </c>
      <c r="H47" s="9">
        <f t="shared" ref="H47:H58" si="12">F47-G47</f>
        <v>0</v>
      </c>
      <c r="I47" s="10"/>
      <c r="J47" s="10">
        <f t="shared" ref="J47:J58" si="13">H47</f>
        <v>0</v>
      </c>
      <c r="K47" s="64">
        <f t="shared" ref="K47:K53" si="14">F47</f>
        <v>149</v>
      </c>
    </row>
    <row r="48" spans="1:17" x14ac:dyDescent="0.35">
      <c r="A48" s="5">
        <v>31</v>
      </c>
      <c r="B48" s="6" t="s">
        <v>50</v>
      </c>
      <c r="C48" s="7" t="s">
        <v>51</v>
      </c>
      <c r="D48" s="25">
        <v>41627</v>
      </c>
      <c r="E48" s="9">
        <v>0</v>
      </c>
      <c r="F48" s="9">
        <v>675000</v>
      </c>
      <c r="G48" s="9">
        <v>675000</v>
      </c>
      <c r="H48" s="9">
        <f t="shared" si="12"/>
        <v>0</v>
      </c>
      <c r="I48" s="10"/>
      <c r="J48" s="10">
        <f t="shared" si="13"/>
        <v>0</v>
      </c>
      <c r="K48" s="64">
        <f t="shared" si="14"/>
        <v>675000</v>
      </c>
    </row>
    <row r="49" spans="1:11" ht="31" x14ac:dyDescent="0.35">
      <c r="A49" s="5">
        <v>32</v>
      </c>
      <c r="B49" s="6" t="s">
        <v>52</v>
      </c>
      <c r="C49" s="7" t="s">
        <v>14</v>
      </c>
      <c r="D49" s="25">
        <v>41627</v>
      </c>
      <c r="E49" s="9">
        <v>0</v>
      </c>
      <c r="F49" s="23">
        <v>3000</v>
      </c>
      <c r="G49" s="23">
        <v>3000</v>
      </c>
      <c r="H49" s="9">
        <f t="shared" si="12"/>
        <v>0</v>
      </c>
      <c r="I49" s="10"/>
      <c r="J49" s="10">
        <f t="shared" si="13"/>
        <v>0</v>
      </c>
      <c r="K49" s="64">
        <f t="shared" si="14"/>
        <v>3000</v>
      </c>
    </row>
    <row r="50" spans="1:11" ht="31" x14ac:dyDescent="0.35">
      <c r="A50" s="5">
        <v>33</v>
      </c>
      <c r="B50" s="6" t="s">
        <v>53</v>
      </c>
      <c r="C50" s="7" t="s">
        <v>14</v>
      </c>
      <c r="D50" s="25">
        <v>41639</v>
      </c>
      <c r="E50" s="9">
        <f>750+418.34</f>
        <v>1168.3399999999999</v>
      </c>
      <c r="F50" s="9">
        <f t="shared" si="11"/>
        <v>1168.3399999999999</v>
      </c>
      <c r="G50" s="9">
        <f t="shared" si="11"/>
        <v>1168.3399999999999</v>
      </c>
      <c r="H50" s="9">
        <f t="shared" si="12"/>
        <v>0</v>
      </c>
      <c r="I50" s="10"/>
      <c r="J50" s="10">
        <f t="shared" si="13"/>
        <v>0</v>
      </c>
      <c r="K50" s="64">
        <f t="shared" si="14"/>
        <v>1168.3399999999999</v>
      </c>
    </row>
    <row r="51" spans="1:11" ht="31" x14ac:dyDescent="0.35">
      <c r="A51" s="5">
        <v>34</v>
      </c>
      <c r="B51" s="6" t="s">
        <v>54</v>
      </c>
      <c r="C51" s="7" t="s">
        <v>14</v>
      </c>
      <c r="D51" s="25">
        <v>41639</v>
      </c>
      <c r="E51" s="9">
        <f>1694.88+74.9+74.9+295</f>
        <v>2139.6800000000003</v>
      </c>
      <c r="F51" s="9">
        <f t="shared" si="11"/>
        <v>2139.6800000000003</v>
      </c>
      <c r="G51" s="9">
        <f t="shared" si="11"/>
        <v>2139.6800000000003</v>
      </c>
      <c r="H51" s="9">
        <f t="shared" si="12"/>
        <v>0</v>
      </c>
      <c r="I51" s="10"/>
      <c r="J51" s="10">
        <f t="shared" si="13"/>
        <v>0</v>
      </c>
      <c r="K51" s="64">
        <f t="shared" si="14"/>
        <v>2139.6800000000003</v>
      </c>
    </row>
    <row r="52" spans="1:11" ht="31" x14ac:dyDescent="0.35">
      <c r="A52" s="5">
        <v>35</v>
      </c>
      <c r="B52" s="6" t="s">
        <v>55</v>
      </c>
      <c r="C52" s="7" t="s">
        <v>14</v>
      </c>
      <c r="D52" s="25">
        <v>41639</v>
      </c>
      <c r="E52" s="9">
        <v>492</v>
      </c>
      <c r="F52" s="9">
        <f t="shared" si="11"/>
        <v>492</v>
      </c>
      <c r="G52" s="9">
        <f t="shared" si="11"/>
        <v>492</v>
      </c>
      <c r="H52" s="9">
        <f t="shared" si="12"/>
        <v>0</v>
      </c>
      <c r="I52" s="10"/>
      <c r="J52" s="10">
        <f t="shared" si="13"/>
        <v>0</v>
      </c>
      <c r="K52" s="64">
        <f t="shared" si="14"/>
        <v>492</v>
      </c>
    </row>
    <row r="53" spans="1:11" ht="31" x14ac:dyDescent="0.35">
      <c r="A53" s="5">
        <v>36</v>
      </c>
      <c r="B53" s="6" t="s">
        <v>56</v>
      </c>
      <c r="C53" s="7" t="s">
        <v>14</v>
      </c>
      <c r="D53" s="25">
        <v>41626</v>
      </c>
      <c r="E53" s="9">
        <v>380.96</v>
      </c>
      <c r="F53" s="9">
        <f t="shared" si="11"/>
        <v>380.96</v>
      </c>
      <c r="G53" s="9">
        <f t="shared" si="11"/>
        <v>380.96</v>
      </c>
      <c r="H53" s="9">
        <f t="shared" si="12"/>
        <v>0</v>
      </c>
      <c r="I53" s="10"/>
      <c r="J53" s="10">
        <f t="shared" si="13"/>
        <v>0</v>
      </c>
      <c r="K53" s="64">
        <f t="shared" si="14"/>
        <v>380.96</v>
      </c>
    </row>
    <row r="54" spans="1:11" ht="31" x14ac:dyDescent="0.35">
      <c r="A54" s="5">
        <v>38</v>
      </c>
      <c r="B54" s="6" t="s">
        <v>58</v>
      </c>
      <c r="C54" s="7" t="s">
        <v>14</v>
      </c>
      <c r="D54" s="25">
        <v>41583</v>
      </c>
      <c r="E54" s="9">
        <f>1390+400+84+84</f>
        <v>1958</v>
      </c>
      <c r="F54" s="9">
        <v>3675.23</v>
      </c>
      <c r="G54" s="9">
        <v>3675.23</v>
      </c>
      <c r="H54" s="9"/>
      <c r="I54" s="10"/>
      <c r="J54" s="10">
        <f t="shared" si="13"/>
        <v>0</v>
      </c>
      <c r="K54" s="64">
        <v>3675.23</v>
      </c>
    </row>
    <row r="55" spans="1:11" ht="31" x14ac:dyDescent="0.35">
      <c r="A55" s="5">
        <v>39</v>
      </c>
      <c r="B55" s="6" t="s">
        <v>59</v>
      </c>
      <c r="C55" s="7" t="s">
        <v>14</v>
      </c>
      <c r="D55" s="25">
        <v>41603</v>
      </c>
      <c r="E55" s="9">
        <v>304.98</v>
      </c>
      <c r="F55" s="9">
        <f>E55</f>
        <v>304.98</v>
      </c>
      <c r="G55" s="9">
        <f>F55</f>
        <v>304.98</v>
      </c>
      <c r="H55" s="9">
        <f t="shared" si="12"/>
        <v>0</v>
      </c>
      <c r="I55" s="10"/>
      <c r="J55" s="10">
        <f t="shared" si="13"/>
        <v>0</v>
      </c>
      <c r="K55" s="64">
        <f t="shared" ref="K55:K60" si="15">F55</f>
        <v>304.98</v>
      </c>
    </row>
    <row r="56" spans="1:11" ht="31" x14ac:dyDescent="0.35">
      <c r="A56" s="5">
        <v>40</v>
      </c>
      <c r="B56" s="6" t="s">
        <v>60</v>
      </c>
      <c r="C56" s="7" t="s">
        <v>14</v>
      </c>
      <c r="D56" s="25">
        <v>41671</v>
      </c>
      <c r="E56" s="9">
        <v>155.79</v>
      </c>
      <c r="F56" s="9">
        <f t="shared" ref="F56:G58" si="16">E56</f>
        <v>155.79</v>
      </c>
      <c r="G56" s="9">
        <f t="shared" si="16"/>
        <v>155.79</v>
      </c>
      <c r="H56" s="9">
        <f t="shared" si="12"/>
        <v>0</v>
      </c>
      <c r="I56" s="10"/>
      <c r="J56" s="10">
        <f t="shared" si="13"/>
        <v>0</v>
      </c>
      <c r="K56" s="64">
        <f t="shared" si="15"/>
        <v>155.79</v>
      </c>
    </row>
    <row r="57" spans="1:11" ht="31" x14ac:dyDescent="0.35">
      <c r="A57" s="94">
        <v>41</v>
      </c>
      <c r="B57" s="95" t="s">
        <v>49</v>
      </c>
      <c r="C57" s="96" t="s">
        <v>14</v>
      </c>
      <c r="D57" s="97">
        <v>41613</v>
      </c>
      <c r="E57" s="98">
        <v>149</v>
      </c>
      <c r="F57" s="98">
        <f t="shared" si="16"/>
        <v>149</v>
      </c>
      <c r="G57" s="98">
        <f t="shared" si="16"/>
        <v>149</v>
      </c>
      <c r="H57" s="98">
        <f t="shared" si="12"/>
        <v>0</v>
      </c>
      <c r="I57" s="99"/>
      <c r="J57" s="99">
        <f t="shared" si="13"/>
        <v>0</v>
      </c>
      <c r="K57" s="100">
        <f t="shared" si="15"/>
        <v>149</v>
      </c>
    </row>
    <row r="58" spans="1:11" ht="31" x14ac:dyDescent="0.35">
      <c r="A58" s="5">
        <v>42</v>
      </c>
      <c r="B58" s="6" t="s">
        <v>61</v>
      </c>
      <c r="C58" s="7" t="s">
        <v>14</v>
      </c>
      <c r="D58" s="25">
        <v>41639</v>
      </c>
      <c r="E58" s="9">
        <v>492</v>
      </c>
      <c r="F58" s="9">
        <f t="shared" si="16"/>
        <v>492</v>
      </c>
      <c r="G58" s="9">
        <f t="shared" si="16"/>
        <v>492</v>
      </c>
      <c r="H58" s="9">
        <f t="shared" si="12"/>
        <v>0</v>
      </c>
      <c r="I58" s="10"/>
      <c r="J58" s="10">
        <f t="shared" si="13"/>
        <v>0</v>
      </c>
      <c r="K58" s="64">
        <f t="shared" si="15"/>
        <v>492</v>
      </c>
    </row>
    <row r="59" spans="1:11" x14ac:dyDescent="0.35">
      <c r="A59" s="124">
        <v>43</v>
      </c>
      <c r="B59" s="125" t="s">
        <v>62</v>
      </c>
      <c r="C59" s="126"/>
      <c r="D59" s="127"/>
      <c r="E59" s="128">
        <v>40000</v>
      </c>
      <c r="F59" s="128">
        <v>80000</v>
      </c>
      <c r="G59" s="128">
        <v>80000</v>
      </c>
      <c r="H59" s="128"/>
      <c r="I59" s="129"/>
      <c r="J59" s="129"/>
      <c r="K59" s="130">
        <f t="shared" si="15"/>
        <v>80000</v>
      </c>
    </row>
    <row r="60" spans="1:11" x14ac:dyDescent="0.35">
      <c r="A60" s="5" t="s">
        <v>221</v>
      </c>
      <c r="B60" s="6" t="s">
        <v>222</v>
      </c>
      <c r="C60" s="7"/>
      <c r="D60" s="25"/>
      <c r="E60" s="9">
        <v>120000</v>
      </c>
      <c r="F60" s="9">
        <v>120000</v>
      </c>
      <c r="G60" s="9">
        <v>120000</v>
      </c>
      <c r="H60" s="9"/>
      <c r="I60" s="10"/>
      <c r="J60" s="10"/>
      <c r="K60" s="93">
        <f t="shared" si="15"/>
        <v>120000</v>
      </c>
    </row>
    <row r="61" spans="1:11" x14ac:dyDescent="0.35">
      <c r="A61" s="5" t="s">
        <v>221</v>
      </c>
      <c r="B61" s="6" t="s">
        <v>223</v>
      </c>
      <c r="C61" s="7" t="s">
        <v>224</v>
      </c>
      <c r="D61" s="25"/>
      <c r="E61" s="9">
        <v>50000</v>
      </c>
      <c r="F61" s="9">
        <v>50000</v>
      </c>
      <c r="G61" s="9">
        <v>50000</v>
      </c>
      <c r="H61" s="9"/>
      <c r="I61" s="10"/>
      <c r="J61" s="10"/>
      <c r="K61" s="93">
        <v>50000</v>
      </c>
    </row>
    <row r="62" spans="1:11" s="83" customFormat="1" x14ac:dyDescent="0.35">
      <c r="A62" s="32" t="s">
        <v>33</v>
      </c>
      <c r="B62" s="33"/>
      <c r="C62" s="34"/>
      <c r="D62" s="35"/>
      <c r="E62" s="36">
        <f t="shared" ref="E62:K62" si="17">SUM(E44:E61)</f>
        <v>286338.90999999997</v>
      </c>
      <c r="F62" s="36">
        <f t="shared" si="17"/>
        <v>1187743.1400000001</v>
      </c>
      <c r="G62" s="36">
        <f t="shared" si="17"/>
        <v>1187743.1400000001</v>
      </c>
      <c r="H62" s="36">
        <f t="shared" si="17"/>
        <v>0</v>
      </c>
      <c r="I62" s="36">
        <f t="shared" si="17"/>
        <v>0</v>
      </c>
      <c r="J62" s="36">
        <f t="shared" si="17"/>
        <v>0</v>
      </c>
      <c r="K62" s="36">
        <f t="shared" si="17"/>
        <v>1187743.1400000001</v>
      </c>
    </row>
    <row r="63" spans="1:11" x14ac:dyDescent="0.35">
      <c r="A63" s="37"/>
      <c r="B63" s="38"/>
      <c r="C63" s="39"/>
      <c r="D63" s="40"/>
      <c r="E63" s="41"/>
      <c r="F63" s="41"/>
      <c r="G63" s="41"/>
      <c r="H63" s="41"/>
      <c r="I63" s="42"/>
      <c r="J63" s="42"/>
      <c r="K63" s="68"/>
    </row>
    <row r="64" spans="1:11" ht="16" thickBot="1" x14ac:dyDescent="0.4">
      <c r="A64" s="37"/>
      <c r="B64" s="38"/>
      <c r="C64" s="39"/>
      <c r="D64" s="40"/>
      <c r="E64" s="41"/>
      <c r="F64" s="41"/>
      <c r="G64" s="41"/>
      <c r="H64" s="41"/>
      <c r="I64" s="42"/>
      <c r="J64" s="42"/>
      <c r="K64" s="68"/>
    </row>
    <row r="65" spans="1:13" x14ac:dyDescent="0.35">
      <c r="A65" s="152" t="s">
        <v>63</v>
      </c>
      <c r="B65" s="153"/>
      <c r="C65" s="153"/>
      <c r="D65" s="153"/>
      <c r="E65" s="153"/>
      <c r="F65" s="153"/>
      <c r="G65" s="153"/>
      <c r="H65" s="153"/>
      <c r="I65" s="153"/>
      <c r="J65" s="153"/>
      <c r="K65" s="154"/>
    </row>
    <row r="66" spans="1:13" ht="31" x14ac:dyDescent="0.35">
      <c r="A66" s="32" t="s">
        <v>4</v>
      </c>
      <c r="B66" s="33" t="s">
        <v>5</v>
      </c>
      <c r="C66" s="34" t="s">
        <v>6</v>
      </c>
      <c r="D66" s="43" t="s">
        <v>7</v>
      </c>
      <c r="E66" s="44" t="s">
        <v>8</v>
      </c>
      <c r="F66" s="44" t="s">
        <v>9</v>
      </c>
      <c r="G66" s="44" t="s">
        <v>10</v>
      </c>
      <c r="H66" s="44" t="s">
        <v>11</v>
      </c>
      <c r="I66" s="44" t="s">
        <v>12</v>
      </c>
      <c r="J66" s="44" t="s">
        <v>35</v>
      </c>
      <c r="K66" s="69" t="s">
        <v>13</v>
      </c>
    </row>
    <row r="67" spans="1:13" x14ac:dyDescent="0.35">
      <c r="A67" s="5">
        <v>44</v>
      </c>
      <c r="B67" s="6" t="s">
        <v>64</v>
      </c>
      <c r="C67" s="7" t="s">
        <v>19</v>
      </c>
      <c r="D67" s="8"/>
      <c r="E67" s="9">
        <v>250</v>
      </c>
      <c r="F67" s="9">
        <v>250</v>
      </c>
      <c r="G67" s="9">
        <v>250</v>
      </c>
      <c r="H67" s="9"/>
      <c r="I67" s="10"/>
      <c r="J67" s="10"/>
      <c r="K67" s="64">
        <v>250</v>
      </c>
      <c r="M67" s="80">
        <f>E67-K67</f>
        <v>0</v>
      </c>
    </row>
    <row r="68" spans="1:13" x14ac:dyDescent="0.35">
      <c r="A68" s="5">
        <v>45</v>
      </c>
      <c r="B68" s="6" t="s">
        <v>65</v>
      </c>
      <c r="C68" s="7" t="s">
        <v>19</v>
      </c>
      <c r="D68" s="25">
        <v>41660</v>
      </c>
      <c r="E68" s="9">
        <v>260</v>
      </c>
      <c r="F68" s="9">
        <f t="shared" ref="F68:G68" si="18">E68</f>
        <v>260</v>
      </c>
      <c r="G68" s="9">
        <f t="shared" si="18"/>
        <v>260</v>
      </c>
      <c r="H68" s="9">
        <f t="shared" ref="H68" si="19">F68-G68</f>
        <v>0</v>
      </c>
      <c r="I68" s="10"/>
      <c r="J68" s="10">
        <f t="shared" ref="J68" si="20">H68</f>
        <v>0</v>
      </c>
      <c r="K68" s="64">
        <f>F68</f>
        <v>260</v>
      </c>
      <c r="M68" s="80">
        <f t="shared" ref="M68:M131" si="21">E68-K68</f>
        <v>0</v>
      </c>
    </row>
    <row r="69" spans="1:13" x14ac:dyDescent="0.35">
      <c r="A69" s="5">
        <v>48</v>
      </c>
      <c r="B69" s="6" t="s">
        <v>68</v>
      </c>
      <c r="C69" s="7" t="s">
        <v>19</v>
      </c>
      <c r="D69" s="46"/>
      <c r="E69" s="9">
        <v>1380</v>
      </c>
      <c r="F69" s="9">
        <v>1380</v>
      </c>
      <c r="G69" s="9">
        <v>1380</v>
      </c>
      <c r="H69" s="47"/>
      <c r="I69" s="48"/>
      <c r="J69" s="10"/>
      <c r="K69" s="64">
        <v>1380</v>
      </c>
      <c r="M69" s="80">
        <f t="shared" si="21"/>
        <v>0</v>
      </c>
    </row>
    <row r="70" spans="1:13" x14ac:dyDescent="0.35">
      <c r="A70" s="5">
        <v>50</v>
      </c>
      <c r="B70" s="6" t="s">
        <v>70</v>
      </c>
      <c r="C70" s="7" t="s">
        <v>19</v>
      </c>
      <c r="D70" s="8"/>
      <c r="E70" s="9">
        <v>1180</v>
      </c>
      <c r="F70" s="9">
        <v>1180</v>
      </c>
      <c r="G70" s="9">
        <v>1180</v>
      </c>
      <c r="H70" s="49"/>
      <c r="I70" s="50"/>
      <c r="J70" s="10"/>
      <c r="K70" s="64">
        <v>1180</v>
      </c>
      <c r="M70" s="80">
        <f t="shared" si="21"/>
        <v>0</v>
      </c>
    </row>
    <row r="71" spans="1:13" x14ac:dyDescent="0.35">
      <c r="A71" s="5">
        <v>51</v>
      </c>
      <c r="B71" s="6" t="s">
        <v>71</v>
      </c>
      <c r="C71" s="7" t="s">
        <v>19</v>
      </c>
      <c r="D71" s="8"/>
      <c r="E71" s="9">
        <v>215</v>
      </c>
      <c r="F71" s="9">
        <v>215</v>
      </c>
      <c r="G71" s="9">
        <v>215</v>
      </c>
      <c r="H71" s="9"/>
      <c r="I71" s="10"/>
      <c r="J71" s="10"/>
      <c r="K71" s="64">
        <v>215</v>
      </c>
      <c r="M71" s="80">
        <f t="shared" si="21"/>
        <v>0</v>
      </c>
    </row>
    <row r="72" spans="1:13" ht="31" x14ac:dyDescent="0.35">
      <c r="A72" s="5">
        <v>52</v>
      </c>
      <c r="B72" s="6" t="s">
        <v>72</v>
      </c>
      <c r="C72" s="7" t="s">
        <v>14</v>
      </c>
      <c r="D72" s="8"/>
      <c r="E72" s="9">
        <v>124.74</v>
      </c>
      <c r="F72" s="9">
        <v>124.74</v>
      </c>
      <c r="G72" s="9">
        <v>124.74</v>
      </c>
      <c r="H72" s="9"/>
      <c r="I72" s="10"/>
      <c r="J72" s="10"/>
      <c r="K72" s="64">
        <v>124.74</v>
      </c>
      <c r="M72" s="80">
        <f t="shared" si="21"/>
        <v>0</v>
      </c>
    </row>
    <row r="73" spans="1:13" ht="31" x14ac:dyDescent="0.35">
      <c r="A73" s="5">
        <v>53</v>
      </c>
      <c r="B73" s="6" t="s">
        <v>73</v>
      </c>
      <c r="C73" s="7" t="s">
        <v>14</v>
      </c>
      <c r="D73" s="8"/>
      <c r="E73" s="9">
        <v>267</v>
      </c>
      <c r="F73" s="9">
        <v>267</v>
      </c>
      <c r="G73" s="9">
        <v>267</v>
      </c>
      <c r="H73" s="9"/>
      <c r="I73" s="10"/>
      <c r="J73" s="10"/>
      <c r="K73" s="64">
        <v>267</v>
      </c>
      <c r="M73" s="80">
        <f t="shared" si="21"/>
        <v>0</v>
      </c>
    </row>
    <row r="74" spans="1:13" ht="31" x14ac:dyDescent="0.35">
      <c r="A74" s="5">
        <v>54</v>
      </c>
      <c r="B74" s="6" t="s">
        <v>74</v>
      </c>
      <c r="C74" s="7" t="s">
        <v>14</v>
      </c>
      <c r="D74" s="8"/>
      <c r="E74" s="9">
        <v>579</v>
      </c>
      <c r="F74" s="9">
        <v>579</v>
      </c>
      <c r="G74" s="9">
        <v>579</v>
      </c>
      <c r="H74" s="9"/>
      <c r="I74" s="10"/>
      <c r="J74" s="10"/>
      <c r="K74" s="64">
        <v>579</v>
      </c>
      <c r="M74" s="80">
        <f t="shared" si="21"/>
        <v>0</v>
      </c>
    </row>
    <row r="75" spans="1:13" x14ac:dyDescent="0.35">
      <c r="A75" s="5">
        <v>56</v>
      </c>
      <c r="B75" s="6" t="s">
        <v>76</v>
      </c>
      <c r="C75" s="7" t="s">
        <v>19</v>
      </c>
      <c r="D75" s="46"/>
      <c r="E75" s="9">
        <v>1174</v>
      </c>
      <c r="F75" s="9">
        <v>1174</v>
      </c>
      <c r="G75" s="9">
        <v>1174</v>
      </c>
      <c r="H75" s="9"/>
      <c r="I75" s="10"/>
      <c r="J75" s="10"/>
      <c r="K75" s="64">
        <v>1174</v>
      </c>
      <c r="M75" s="80">
        <f t="shared" si="21"/>
        <v>0</v>
      </c>
    </row>
    <row r="76" spans="1:13" ht="31" x14ac:dyDescent="0.35">
      <c r="A76" s="115">
        <v>57</v>
      </c>
      <c r="B76" s="116" t="s">
        <v>77</v>
      </c>
      <c r="C76" s="117" t="s">
        <v>14</v>
      </c>
      <c r="D76" s="122"/>
      <c r="E76" s="119">
        <v>299</v>
      </c>
      <c r="F76" s="119">
        <v>299</v>
      </c>
      <c r="G76" s="119">
        <v>299</v>
      </c>
      <c r="H76" s="119"/>
      <c r="I76" s="120"/>
      <c r="J76" s="120"/>
      <c r="K76" s="121">
        <v>299</v>
      </c>
      <c r="M76" s="80">
        <f t="shared" si="21"/>
        <v>0</v>
      </c>
    </row>
    <row r="77" spans="1:13" ht="31" x14ac:dyDescent="0.35">
      <c r="A77" s="5">
        <v>58</v>
      </c>
      <c r="B77" s="6" t="s">
        <v>78</v>
      </c>
      <c r="C77" s="7" t="s">
        <v>14</v>
      </c>
      <c r="D77" s="8">
        <v>2007</v>
      </c>
      <c r="E77" s="9">
        <v>600</v>
      </c>
      <c r="F77" s="9">
        <v>600</v>
      </c>
      <c r="G77" s="9">
        <v>600</v>
      </c>
      <c r="H77" s="9"/>
      <c r="I77" s="10"/>
      <c r="J77" s="10"/>
      <c r="K77" s="64">
        <v>600</v>
      </c>
      <c r="M77" s="80">
        <f t="shared" si="21"/>
        <v>0</v>
      </c>
    </row>
    <row r="78" spans="1:13" ht="31" x14ac:dyDescent="0.35">
      <c r="A78" s="5">
        <v>59</v>
      </c>
      <c r="B78" s="6" t="s">
        <v>79</v>
      </c>
      <c r="C78" s="7" t="s">
        <v>14</v>
      </c>
      <c r="D78" s="8">
        <v>2007</v>
      </c>
      <c r="E78" s="9">
        <f>377.88/12*8</f>
        <v>251.92</v>
      </c>
      <c r="F78" s="9">
        <v>251.92</v>
      </c>
      <c r="G78" s="9">
        <v>251.92</v>
      </c>
      <c r="H78" s="9"/>
      <c r="I78" s="10"/>
      <c r="J78" s="10"/>
      <c r="K78" s="64">
        <v>251.92</v>
      </c>
      <c r="M78" s="80">
        <f t="shared" si="21"/>
        <v>0</v>
      </c>
    </row>
    <row r="79" spans="1:13" ht="31" x14ac:dyDescent="0.35">
      <c r="A79" s="5">
        <v>60</v>
      </c>
      <c r="B79" s="6" t="s">
        <v>80</v>
      </c>
      <c r="C79" s="7" t="s">
        <v>14</v>
      </c>
      <c r="D79" s="8">
        <v>2007</v>
      </c>
      <c r="E79" s="9">
        <v>679.99</v>
      </c>
      <c r="F79" s="9">
        <v>679.99</v>
      </c>
      <c r="G79" s="9">
        <v>679.99</v>
      </c>
      <c r="H79" s="9"/>
      <c r="I79" s="10"/>
      <c r="J79" s="10"/>
      <c r="K79" s="64">
        <v>679.99</v>
      </c>
      <c r="M79" s="80">
        <f t="shared" si="21"/>
        <v>0</v>
      </c>
    </row>
    <row r="80" spans="1:13" ht="31" x14ac:dyDescent="0.35">
      <c r="A80" s="5">
        <v>61</v>
      </c>
      <c r="B80" s="6" t="s">
        <v>81</v>
      </c>
      <c r="C80" s="7" t="s">
        <v>14</v>
      </c>
      <c r="D80" s="8">
        <v>2007</v>
      </c>
      <c r="E80" s="9">
        <v>910.2</v>
      </c>
      <c r="F80" s="9">
        <v>910.2</v>
      </c>
      <c r="G80" s="9">
        <v>910.2</v>
      </c>
      <c r="H80" s="9"/>
      <c r="I80" s="10"/>
      <c r="J80" s="10"/>
      <c r="K80" s="64">
        <v>910.2</v>
      </c>
      <c r="M80" s="80">
        <f t="shared" si="21"/>
        <v>0</v>
      </c>
    </row>
    <row r="81" spans="1:13" ht="31" x14ac:dyDescent="0.35">
      <c r="A81" s="5">
        <v>62</v>
      </c>
      <c r="B81" s="6" t="s">
        <v>82</v>
      </c>
      <c r="C81" s="7" t="s">
        <v>14</v>
      </c>
      <c r="D81" s="8">
        <v>2007</v>
      </c>
      <c r="E81" s="9">
        <v>104.69</v>
      </c>
      <c r="F81" s="9">
        <v>104.69</v>
      </c>
      <c r="G81" s="9">
        <v>104.69</v>
      </c>
      <c r="H81" s="9"/>
      <c r="I81" s="10"/>
      <c r="J81" s="10"/>
      <c r="K81" s="64">
        <v>104.69</v>
      </c>
      <c r="M81" s="80">
        <f t="shared" si="21"/>
        <v>0</v>
      </c>
    </row>
    <row r="82" spans="1:13" ht="31" x14ac:dyDescent="0.35">
      <c r="A82" s="5">
        <v>63</v>
      </c>
      <c r="B82" s="6" t="s">
        <v>83</v>
      </c>
      <c r="C82" s="7" t="s">
        <v>14</v>
      </c>
      <c r="D82" s="8">
        <v>2007</v>
      </c>
      <c r="E82" s="9">
        <v>127.65</v>
      </c>
      <c r="F82" s="9">
        <v>127.65</v>
      </c>
      <c r="G82" s="9">
        <v>127.65</v>
      </c>
      <c r="H82" s="9"/>
      <c r="I82" s="10"/>
      <c r="J82" s="10"/>
      <c r="K82" s="64">
        <v>127.65</v>
      </c>
      <c r="M82" s="80">
        <f t="shared" si="21"/>
        <v>0</v>
      </c>
    </row>
    <row r="83" spans="1:13" ht="31" x14ac:dyDescent="0.35">
      <c r="A83" s="5">
        <v>64</v>
      </c>
      <c r="B83" s="6" t="s">
        <v>84</v>
      </c>
      <c r="C83" s="7" t="s">
        <v>14</v>
      </c>
      <c r="D83" s="11">
        <v>39861</v>
      </c>
      <c r="E83" s="9">
        <v>43.44</v>
      </c>
      <c r="F83" s="9">
        <v>43.44</v>
      </c>
      <c r="G83" s="9">
        <v>43.44</v>
      </c>
      <c r="H83" s="9"/>
      <c r="I83" s="10"/>
      <c r="J83" s="10"/>
      <c r="K83" s="64">
        <v>43.44</v>
      </c>
      <c r="M83" s="80">
        <f t="shared" si="21"/>
        <v>0</v>
      </c>
    </row>
    <row r="84" spans="1:13" ht="31" x14ac:dyDescent="0.35">
      <c r="A84" s="5">
        <v>65</v>
      </c>
      <c r="B84" s="6" t="s">
        <v>85</v>
      </c>
      <c r="C84" s="7" t="s">
        <v>14</v>
      </c>
      <c r="D84" s="11">
        <v>39988</v>
      </c>
      <c r="E84" s="9">
        <v>229</v>
      </c>
      <c r="F84" s="9">
        <v>229</v>
      </c>
      <c r="G84" s="9">
        <v>229</v>
      </c>
      <c r="H84" s="9"/>
      <c r="I84" s="10"/>
      <c r="J84" s="10"/>
      <c r="K84" s="64">
        <v>229</v>
      </c>
      <c r="M84" s="80">
        <f t="shared" si="21"/>
        <v>0</v>
      </c>
    </row>
    <row r="85" spans="1:13" ht="31" x14ac:dyDescent="0.35">
      <c r="A85" s="5">
        <v>66</v>
      </c>
      <c r="B85" s="6" t="s">
        <v>86</v>
      </c>
      <c r="C85" s="7" t="s">
        <v>14</v>
      </c>
      <c r="D85" s="11">
        <v>39988</v>
      </c>
      <c r="E85" s="9">
        <v>188.99</v>
      </c>
      <c r="F85" s="9">
        <v>188.99</v>
      </c>
      <c r="G85" s="9">
        <v>188.99</v>
      </c>
      <c r="H85" s="9"/>
      <c r="I85" s="10"/>
      <c r="J85" s="10"/>
      <c r="K85" s="64">
        <v>188.99</v>
      </c>
      <c r="M85" s="80">
        <f t="shared" si="21"/>
        <v>0</v>
      </c>
    </row>
    <row r="86" spans="1:13" ht="31" x14ac:dyDescent="0.35">
      <c r="A86" s="5">
        <v>68</v>
      </c>
      <c r="B86" s="6" t="s">
        <v>88</v>
      </c>
      <c r="C86" s="7" t="s">
        <v>14</v>
      </c>
      <c r="D86" s="11">
        <v>40168</v>
      </c>
      <c r="E86" s="9">
        <v>105.36</v>
      </c>
      <c r="F86" s="9">
        <v>105.36</v>
      </c>
      <c r="G86" s="9">
        <v>105.36</v>
      </c>
      <c r="H86" s="9"/>
      <c r="I86" s="10"/>
      <c r="J86" s="10"/>
      <c r="K86" s="64">
        <v>105.36</v>
      </c>
      <c r="M86" s="80">
        <f t="shared" si="21"/>
        <v>0</v>
      </c>
    </row>
    <row r="87" spans="1:13" ht="31" x14ac:dyDescent="0.35">
      <c r="A87" s="115">
        <v>69</v>
      </c>
      <c r="B87" s="116" t="s">
        <v>89</v>
      </c>
      <c r="C87" s="117" t="s">
        <v>14</v>
      </c>
      <c r="D87" s="123">
        <v>40168</v>
      </c>
      <c r="E87" s="119">
        <v>540</v>
      </c>
      <c r="F87" s="119">
        <v>540</v>
      </c>
      <c r="G87" s="119">
        <v>540</v>
      </c>
      <c r="H87" s="119"/>
      <c r="I87" s="120"/>
      <c r="J87" s="120"/>
      <c r="K87" s="121">
        <v>540</v>
      </c>
      <c r="M87" s="80">
        <f t="shared" si="21"/>
        <v>0</v>
      </c>
    </row>
    <row r="88" spans="1:13" ht="31" x14ac:dyDescent="0.35">
      <c r="A88" s="5">
        <v>70</v>
      </c>
      <c r="B88" s="6" t="s">
        <v>90</v>
      </c>
      <c r="C88" s="7" t="s">
        <v>14</v>
      </c>
      <c r="D88" s="11">
        <v>40325</v>
      </c>
      <c r="E88" s="9">
        <v>312.3</v>
      </c>
      <c r="F88" s="9">
        <v>312.3</v>
      </c>
      <c r="G88" s="9">
        <v>312.3</v>
      </c>
      <c r="H88" s="9"/>
      <c r="I88" s="10"/>
      <c r="J88" s="10"/>
      <c r="K88" s="64">
        <v>312.3</v>
      </c>
      <c r="M88" s="80">
        <f t="shared" si="21"/>
        <v>0</v>
      </c>
    </row>
    <row r="89" spans="1:13" ht="31" x14ac:dyDescent="0.35">
      <c r="A89" s="5">
        <v>71</v>
      </c>
      <c r="B89" s="6" t="s">
        <v>91</v>
      </c>
      <c r="C89" s="7" t="s">
        <v>14</v>
      </c>
      <c r="D89" s="11">
        <v>40359</v>
      </c>
      <c r="E89" s="9">
        <v>300.45</v>
      </c>
      <c r="F89" s="9">
        <v>300.45</v>
      </c>
      <c r="G89" s="9">
        <v>300.45</v>
      </c>
      <c r="H89" s="9"/>
      <c r="I89" s="10"/>
      <c r="J89" s="10"/>
      <c r="K89" s="64">
        <v>300.45</v>
      </c>
      <c r="M89" s="80">
        <f t="shared" si="21"/>
        <v>0</v>
      </c>
    </row>
    <row r="90" spans="1:13" ht="31" x14ac:dyDescent="0.35">
      <c r="A90" s="115">
        <v>72</v>
      </c>
      <c r="B90" s="116" t="s">
        <v>92</v>
      </c>
      <c r="C90" s="117" t="s">
        <v>14</v>
      </c>
      <c r="D90" s="123">
        <v>40409</v>
      </c>
      <c r="E90" s="119">
        <v>66.930000000000007</v>
      </c>
      <c r="F90" s="119">
        <v>66.930000000000007</v>
      </c>
      <c r="G90" s="119">
        <v>66.930000000000007</v>
      </c>
      <c r="H90" s="119"/>
      <c r="I90" s="120"/>
      <c r="J90" s="120"/>
      <c r="K90" s="121">
        <v>66.930000000000007</v>
      </c>
      <c r="M90" s="80">
        <f t="shared" si="21"/>
        <v>0</v>
      </c>
    </row>
    <row r="91" spans="1:13" ht="31" x14ac:dyDescent="0.35">
      <c r="A91" s="5">
        <v>73</v>
      </c>
      <c r="B91" s="6" t="s">
        <v>93</v>
      </c>
      <c r="C91" s="7" t="s">
        <v>14</v>
      </c>
      <c r="D91" s="11">
        <v>40430</v>
      </c>
      <c r="E91" s="9">
        <v>52</v>
      </c>
      <c r="F91" s="9">
        <v>52</v>
      </c>
      <c r="G91" s="9">
        <v>52</v>
      </c>
      <c r="H91" s="9"/>
      <c r="I91" s="10"/>
      <c r="J91" s="10"/>
      <c r="K91" s="64">
        <v>52</v>
      </c>
      <c r="M91" s="80">
        <f t="shared" si="21"/>
        <v>0</v>
      </c>
    </row>
    <row r="92" spans="1:13" x14ac:dyDescent="0.35">
      <c r="A92" s="5">
        <v>74</v>
      </c>
      <c r="B92" s="6" t="s">
        <v>94</v>
      </c>
      <c r="C92" s="7" t="s">
        <v>19</v>
      </c>
      <c r="D92" s="11">
        <v>40493</v>
      </c>
      <c r="E92" s="9">
        <v>1275</v>
      </c>
      <c r="F92" s="9">
        <v>1275</v>
      </c>
      <c r="G92" s="9">
        <v>1275</v>
      </c>
      <c r="H92" s="9"/>
      <c r="I92" s="10"/>
      <c r="J92" s="10"/>
      <c r="K92" s="64">
        <v>1275</v>
      </c>
      <c r="M92" s="80">
        <f t="shared" si="21"/>
        <v>0</v>
      </c>
    </row>
    <row r="93" spans="1:13" ht="31" x14ac:dyDescent="0.35">
      <c r="A93" s="115">
        <v>75</v>
      </c>
      <c r="B93" s="116" t="s">
        <v>95</v>
      </c>
      <c r="C93" s="117" t="s">
        <v>14</v>
      </c>
      <c r="D93" s="123">
        <v>40533</v>
      </c>
      <c r="E93" s="119">
        <v>542.94000000000005</v>
      </c>
      <c r="F93" s="119">
        <v>542.94000000000005</v>
      </c>
      <c r="G93" s="119">
        <v>542.94000000000005</v>
      </c>
      <c r="H93" s="119"/>
      <c r="I93" s="120"/>
      <c r="J93" s="120"/>
      <c r="K93" s="121">
        <v>542.94000000000005</v>
      </c>
      <c r="M93" s="80">
        <f t="shared" si="21"/>
        <v>0</v>
      </c>
    </row>
    <row r="94" spans="1:13" ht="31" x14ac:dyDescent="0.35">
      <c r="A94" s="5">
        <v>76</v>
      </c>
      <c r="B94" s="6" t="s">
        <v>96</v>
      </c>
      <c r="C94" s="7" t="s">
        <v>97</v>
      </c>
      <c r="D94" s="11">
        <v>40575</v>
      </c>
      <c r="E94" s="9">
        <v>222.5</v>
      </c>
      <c r="F94" s="9">
        <v>222.5</v>
      </c>
      <c r="G94" s="9">
        <v>222.5</v>
      </c>
      <c r="H94" s="9"/>
      <c r="I94" s="10"/>
      <c r="J94" s="10"/>
      <c r="K94" s="64">
        <v>222.5</v>
      </c>
      <c r="M94" s="80">
        <f t="shared" si="21"/>
        <v>0</v>
      </c>
    </row>
    <row r="95" spans="1:13" ht="31" x14ac:dyDescent="0.35">
      <c r="A95" s="5">
        <v>77</v>
      </c>
      <c r="B95" s="6" t="s">
        <v>98</v>
      </c>
      <c r="C95" s="7" t="s">
        <v>97</v>
      </c>
      <c r="D95" s="11">
        <v>40575</v>
      </c>
      <c r="E95" s="9">
        <v>201</v>
      </c>
      <c r="F95" s="9">
        <v>201</v>
      </c>
      <c r="G95" s="9">
        <v>201</v>
      </c>
      <c r="H95" s="9"/>
      <c r="I95" s="10"/>
      <c r="J95" s="10"/>
      <c r="K95" s="64">
        <v>201</v>
      </c>
      <c r="M95" s="80">
        <f t="shared" si="21"/>
        <v>0</v>
      </c>
    </row>
    <row r="96" spans="1:13" ht="31" x14ac:dyDescent="0.35">
      <c r="A96" s="5">
        <v>78</v>
      </c>
      <c r="B96" s="6" t="s">
        <v>99</v>
      </c>
      <c r="C96" s="7" t="s">
        <v>100</v>
      </c>
      <c r="D96" s="11">
        <v>40575</v>
      </c>
      <c r="E96" s="9">
        <v>440</v>
      </c>
      <c r="F96" s="9">
        <v>440</v>
      </c>
      <c r="G96" s="9">
        <v>440</v>
      </c>
      <c r="H96" s="9"/>
      <c r="I96" s="10"/>
      <c r="J96" s="10"/>
      <c r="K96" s="64">
        <v>440</v>
      </c>
      <c r="M96" s="80">
        <f t="shared" si="21"/>
        <v>0</v>
      </c>
    </row>
    <row r="97" spans="1:13" ht="31" x14ac:dyDescent="0.35">
      <c r="A97" s="115">
        <v>79</v>
      </c>
      <c r="B97" s="116" t="s">
        <v>95</v>
      </c>
      <c r="C97" s="117" t="s">
        <v>14</v>
      </c>
      <c r="D97" s="123">
        <v>40645</v>
      </c>
      <c r="E97" s="119">
        <v>504.9</v>
      </c>
      <c r="F97" s="119">
        <v>504.9</v>
      </c>
      <c r="G97" s="119">
        <v>504.9</v>
      </c>
      <c r="H97" s="119"/>
      <c r="I97" s="120"/>
      <c r="J97" s="120"/>
      <c r="K97" s="121">
        <v>504.9</v>
      </c>
      <c r="M97" s="80">
        <f t="shared" si="21"/>
        <v>0</v>
      </c>
    </row>
    <row r="98" spans="1:13" ht="31" x14ac:dyDescent="0.35">
      <c r="A98" s="5">
        <v>80</v>
      </c>
      <c r="B98" s="6" t="s">
        <v>101</v>
      </c>
      <c r="C98" s="7" t="s">
        <v>14</v>
      </c>
      <c r="D98" s="11">
        <v>40714</v>
      </c>
      <c r="E98" s="9">
        <v>198</v>
      </c>
      <c r="F98" s="9">
        <v>198</v>
      </c>
      <c r="G98" s="9">
        <v>198</v>
      </c>
      <c r="H98" s="9"/>
      <c r="I98" s="10"/>
      <c r="J98" s="10"/>
      <c r="K98" s="64">
        <v>198</v>
      </c>
      <c r="M98" s="80">
        <f t="shared" si="21"/>
        <v>0</v>
      </c>
    </row>
    <row r="99" spans="1:13" ht="31" x14ac:dyDescent="0.35">
      <c r="A99" s="94">
        <v>81</v>
      </c>
      <c r="B99" s="95" t="s">
        <v>102</v>
      </c>
      <c r="C99" s="96" t="s">
        <v>14</v>
      </c>
      <c r="D99" s="102">
        <v>40815</v>
      </c>
      <c r="E99" s="98">
        <v>3137.65</v>
      </c>
      <c r="F99" s="98">
        <v>0</v>
      </c>
      <c r="G99" s="98">
        <v>3137.65</v>
      </c>
      <c r="H99" s="98"/>
      <c r="I99" s="99">
        <v>3137.65</v>
      </c>
      <c r="J99" s="99"/>
      <c r="K99" s="100"/>
      <c r="M99" s="80">
        <f t="shared" si="21"/>
        <v>3137.65</v>
      </c>
    </row>
    <row r="100" spans="1:13" x14ac:dyDescent="0.35">
      <c r="A100" s="115">
        <v>82</v>
      </c>
      <c r="B100" s="116" t="s">
        <v>103</v>
      </c>
      <c r="C100" s="117" t="s">
        <v>19</v>
      </c>
      <c r="D100" s="123">
        <v>40844</v>
      </c>
      <c r="E100" s="119">
        <v>100</v>
      </c>
      <c r="F100" s="119">
        <v>100</v>
      </c>
      <c r="G100" s="119">
        <v>100</v>
      </c>
      <c r="H100" s="119"/>
      <c r="I100" s="120"/>
      <c r="J100" s="120"/>
      <c r="K100" s="121">
        <v>100</v>
      </c>
      <c r="M100" s="80">
        <f t="shared" si="21"/>
        <v>0</v>
      </c>
    </row>
    <row r="101" spans="1:13" x14ac:dyDescent="0.35">
      <c r="A101" s="5">
        <v>84</v>
      </c>
      <c r="B101" s="6" t="s">
        <v>105</v>
      </c>
      <c r="C101" s="7" t="s">
        <v>19</v>
      </c>
      <c r="D101" s="11">
        <v>40913</v>
      </c>
      <c r="E101" s="9">
        <v>702</v>
      </c>
      <c r="F101" s="9">
        <v>702</v>
      </c>
      <c r="G101" s="9">
        <v>702</v>
      </c>
      <c r="H101" s="9"/>
      <c r="I101" s="10"/>
      <c r="J101" s="10"/>
      <c r="K101" s="64">
        <v>702</v>
      </c>
      <c r="M101" s="80">
        <f t="shared" si="21"/>
        <v>0</v>
      </c>
    </row>
    <row r="102" spans="1:13" ht="31" x14ac:dyDescent="0.35">
      <c r="A102" s="5">
        <v>85</v>
      </c>
      <c r="B102" s="6" t="s">
        <v>106</v>
      </c>
      <c r="C102" s="7" t="s">
        <v>14</v>
      </c>
      <c r="D102" s="11">
        <v>40989</v>
      </c>
      <c r="E102" s="9">
        <v>370.75</v>
      </c>
      <c r="F102" s="9">
        <v>370.75</v>
      </c>
      <c r="G102" s="9">
        <v>370.75</v>
      </c>
      <c r="H102" s="9"/>
      <c r="I102" s="10"/>
      <c r="J102" s="10"/>
      <c r="K102" s="64">
        <v>370.75</v>
      </c>
      <c r="M102" s="80">
        <f t="shared" si="21"/>
        <v>0</v>
      </c>
    </row>
    <row r="103" spans="1:13" ht="31" x14ac:dyDescent="0.35">
      <c r="A103" s="5">
        <v>86</v>
      </c>
      <c r="B103" s="6" t="s">
        <v>107</v>
      </c>
      <c r="C103" s="7" t="s">
        <v>14</v>
      </c>
      <c r="D103" s="11">
        <v>41254</v>
      </c>
      <c r="E103" s="9">
        <v>466.41</v>
      </c>
      <c r="F103" s="9">
        <v>466.41</v>
      </c>
      <c r="G103" s="9">
        <v>466.41</v>
      </c>
      <c r="H103" s="9"/>
      <c r="I103" s="10"/>
      <c r="J103" s="10"/>
      <c r="K103" s="64">
        <f t="shared" ref="K103:K113" si="22">F103</f>
        <v>466.41</v>
      </c>
      <c r="M103" s="80">
        <f t="shared" si="21"/>
        <v>0</v>
      </c>
    </row>
    <row r="104" spans="1:13" ht="31" x14ac:dyDescent="0.35">
      <c r="A104" s="5">
        <v>87</v>
      </c>
      <c r="B104" s="6" t="s">
        <v>108</v>
      </c>
      <c r="C104" s="7" t="s">
        <v>19</v>
      </c>
      <c r="D104" s="11">
        <v>41218</v>
      </c>
      <c r="E104" s="9">
        <v>2600.11</v>
      </c>
      <c r="F104" s="9">
        <f>E104</f>
        <v>2600.11</v>
      </c>
      <c r="G104" s="9">
        <f>F104</f>
        <v>2600.11</v>
      </c>
      <c r="H104" s="9"/>
      <c r="I104" s="10"/>
      <c r="J104" s="10"/>
      <c r="K104" s="64">
        <f t="shared" si="22"/>
        <v>2600.11</v>
      </c>
      <c r="M104" s="80">
        <f t="shared" si="21"/>
        <v>0</v>
      </c>
    </row>
    <row r="105" spans="1:13" x14ac:dyDescent="0.35">
      <c r="A105" s="5">
        <v>88</v>
      </c>
      <c r="B105" s="6" t="s">
        <v>109</v>
      </c>
      <c r="C105" s="7" t="s">
        <v>19</v>
      </c>
      <c r="D105" s="11">
        <v>41218</v>
      </c>
      <c r="E105" s="9">
        <v>4983.3500000000004</v>
      </c>
      <c r="F105" s="9">
        <f>E105</f>
        <v>4983.3500000000004</v>
      </c>
      <c r="G105" s="9">
        <f>F105</f>
        <v>4983.3500000000004</v>
      </c>
      <c r="H105" s="9"/>
      <c r="I105" s="10"/>
      <c r="J105" s="10"/>
      <c r="K105" s="64">
        <f t="shared" si="22"/>
        <v>4983.3500000000004</v>
      </c>
      <c r="M105" s="80">
        <f t="shared" si="21"/>
        <v>0</v>
      </c>
    </row>
    <row r="106" spans="1:13" ht="31" x14ac:dyDescent="0.35">
      <c r="A106" s="115">
        <v>89</v>
      </c>
      <c r="B106" s="116" t="s">
        <v>110</v>
      </c>
      <c r="C106" s="117" t="s">
        <v>14</v>
      </c>
      <c r="D106" s="118">
        <v>41431</v>
      </c>
      <c r="E106" s="119">
        <v>1157.96</v>
      </c>
      <c r="F106" s="119">
        <f t="shared" ref="F106:G122" si="23">E106</f>
        <v>1157.96</v>
      </c>
      <c r="G106" s="119">
        <f t="shared" si="23"/>
        <v>1157.96</v>
      </c>
      <c r="H106" s="119">
        <f t="shared" ref="H106:H113" si="24">F106-G106</f>
        <v>0</v>
      </c>
      <c r="I106" s="120"/>
      <c r="J106" s="120"/>
      <c r="K106" s="121">
        <f t="shared" si="22"/>
        <v>1157.96</v>
      </c>
      <c r="M106" s="80">
        <f t="shared" si="21"/>
        <v>0</v>
      </c>
    </row>
    <row r="107" spans="1:13" ht="31" x14ac:dyDescent="0.35">
      <c r="A107" s="5">
        <v>90</v>
      </c>
      <c r="B107" s="6" t="s">
        <v>111</v>
      </c>
      <c r="C107" s="7" t="s">
        <v>14</v>
      </c>
      <c r="D107" s="25">
        <v>41431</v>
      </c>
      <c r="E107" s="9">
        <v>99.99</v>
      </c>
      <c r="F107" s="9">
        <f t="shared" si="23"/>
        <v>99.99</v>
      </c>
      <c r="G107" s="9">
        <f t="shared" si="23"/>
        <v>99.99</v>
      </c>
      <c r="H107" s="9">
        <f t="shared" si="24"/>
        <v>0</v>
      </c>
      <c r="I107" s="10"/>
      <c r="J107" s="10"/>
      <c r="K107" s="64">
        <f t="shared" si="22"/>
        <v>99.99</v>
      </c>
      <c r="M107" s="80">
        <f t="shared" si="21"/>
        <v>0</v>
      </c>
    </row>
    <row r="108" spans="1:13" ht="31" x14ac:dyDescent="0.35">
      <c r="A108" s="5">
        <v>91</v>
      </c>
      <c r="B108" s="6" t="s">
        <v>112</v>
      </c>
      <c r="C108" s="7" t="s">
        <v>14</v>
      </c>
      <c r="D108" s="25">
        <v>41431</v>
      </c>
      <c r="E108" s="9">
        <v>147.49</v>
      </c>
      <c r="F108" s="9">
        <f t="shared" si="23"/>
        <v>147.49</v>
      </c>
      <c r="G108" s="9">
        <f t="shared" si="23"/>
        <v>147.49</v>
      </c>
      <c r="H108" s="9">
        <f t="shared" si="24"/>
        <v>0</v>
      </c>
      <c r="I108" s="10"/>
      <c r="J108" s="10"/>
      <c r="K108" s="64">
        <f t="shared" si="22"/>
        <v>147.49</v>
      </c>
      <c r="M108" s="80">
        <f t="shared" si="21"/>
        <v>0</v>
      </c>
    </row>
    <row r="109" spans="1:13" ht="31" x14ac:dyDescent="0.35">
      <c r="A109" s="5">
        <v>92</v>
      </c>
      <c r="B109" s="6" t="s">
        <v>113</v>
      </c>
      <c r="C109" s="7" t="s">
        <v>14</v>
      </c>
      <c r="D109" s="25">
        <v>41431</v>
      </c>
      <c r="E109" s="9">
        <v>492.9</v>
      </c>
      <c r="F109" s="9">
        <f t="shared" si="23"/>
        <v>492.9</v>
      </c>
      <c r="G109" s="9">
        <f t="shared" si="23"/>
        <v>492.9</v>
      </c>
      <c r="H109" s="9">
        <f t="shared" si="24"/>
        <v>0</v>
      </c>
      <c r="I109" s="10"/>
      <c r="J109" s="10"/>
      <c r="K109" s="64">
        <f t="shared" si="22"/>
        <v>492.9</v>
      </c>
      <c r="M109" s="80">
        <f t="shared" si="21"/>
        <v>0</v>
      </c>
    </row>
    <row r="110" spans="1:13" ht="31" x14ac:dyDescent="0.35">
      <c r="A110" s="5">
        <v>93</v>
      </c>
      <c r="B110" s="6" t="s">
        <v>110</v>
      </c>
      <c r="C110" s="7" t="s">
        <v>14</v>
      </c>
      <c r="D110" s="25">
        <v>41488</v>
      </c>
      <c r="E110" s="9">
        <v>1157.96</v>
      </c>
      <c r="F110" s="9">
        <f t="shared" si="23"/>
        <v>1157.96</v>
      </c>
      <c r="G110" s="9">
        <f t="shared" si="23"/>
        <v>1157.96</v>
      </c>
      <c r="H110" s="9">
        <f t="shared" si="24"/>
        <v>0</v>
      </c>
      <c r="I110" s="10"/>
      <c r="J110" s="10"/>
      <c r="K110" s="64">
        <f t="shared" si="22"/>
        <v>1157.96</v>
      </c>
      <c r="M110" s="80">
        <f t="shared" si="21"/>
        <v>0</v>
      </c>
    </row>
    <row r="111" spans="1:13" ht="31" x14ac:dyDescent="0.35">
      <c r="A111" s="94">
        <v>94</v>
      </c>
      <c r="B111" s="95" t="s">
        <v>114</v>
      </c>
      <c r="C111" s="96" t="s">
        <v>14</v>
      </c>
      <c r="D111" s="97">
        <v>41491</v>
      </c>
      <c r="E111" s="98">
        <v>424.99</v>
      </c>
      <c r="F111" s="98">
        <v>0</v>
      </c>
      <c r="G111" s="98">
        <v>424.99</v>
      </c>
      <c r="H111" s="98"/>
      <c r="I111" s="99">
        <v>424.99</v>
      </c>
      <c r="J111" s="99"/>
      <c r="K111" s="100"/>
      <c r="M111" s="80">
        <f t="shared" si="21"/>
        <v>424.99</v>
      </c>
    </row>
    <row r="112" spans="1:13" ht="31" x14ac:dyDescent="0.35">
      <c r="A112" s="5">
        <v>95</v>
      </c>
      <c r="B112" s="6" t="s">
        <v>115</v>
      </c>
      <c r="C112" s="7" t="s">
        <v>14</v>
      </c>
      <c r="D112" s="25">
        <v>41491</v>
      </c>
      <c r="E112" s="9">
        <v>296.39999999999998</v>
      </c>
      <c r="F112" s="9">
        <f t="shared" si="23"/>
        <v>296.39999999999998</v>
      </c>
      <c r="G112" s="9">
        <f t="shared" si="23"/>
        <v>296.39999999999998</v>
      </c>
      <c r="H112" s="9">
        <f t="shared" si="24"/>
        <v>0</v>
      </c>
      <c r="I112" s="10"/>
      <c r="J112" s="10"/>
      <c r="K112" s="64">
        <f t="shared" si="22"/>
        <v>296.39999999999998</v>
      </c>
      <c r="M112" s="80">
        <f t="shared" si="21"/>
        <v>0</v>
      </c>
    </row>
    <row r="113" spans="1:13" ht="31" x14ac:dyDescent="0.35">
      <c r="A113" s="5">
        <v>96</v>
      </c>
      <c r="B113" s="6" t="s">
        <v>227</v>
      </c>
      <c r="C113" s="7" t="s">
        <v>14</v>
      </c>
      <c r="D113" s="25">
        <v>41557</v>
      </c>
      <c r="E113" s="9">
        <v>999</v>
      </c>
      <c r="F113" s="9">
        <f t="shared" si="23"/>
        <v>999</v>
      </c>
      <c r="G113" s="9">
        <f t="shared" si="23"/>
        <v>999</v>
      </c>
      <c r="H113" s="9">
        <f t="shared" si="24"/>
        <v>0</v>
      </c>
      <c r="I113" s="10"/>
      <c r="J113" s="10"/>
      <c r="K113" s="64">
        <f t="shared" si="22"/>
        <v>999</v>
      </c>
      <c r="M113" s="80">
        <f t="shared" si="21"/>
        <v>0</v>
      </c>
    </row>
    <row r="114" spans="1:13" ht="31" x14ac:dyDescent="0.35">
      <c r="A114" s="5">
        <v>97</v>
      </c>
      <c r="B114" s="6" t="s">
        <v>116</v>
      </c>
      <c r="C114" s="7" t="s">
        <v>14</v>
      </c>
      <c r="D114" s="25"/>
      <c r="E114" s="9">
        <v>446.4</v>
      </c>
      <c r="F114" s="9">
        <f t="shared" si="23"/>
        <v>446.4</v>
      </c>
      <c r="G114" s="9">
        <v>446.4</v>
      </c>
      <c r="H114" s="9"/>
      <c r="I114" s="10"/>
      <c r="J114" s="9"/>
      <c r="K114" s="64">
        <v>446.4</v>
      </c>
      <c r="M114" s="80">
        <f t="shared" si="21"/>
        <v>0</v>
      </c>
    </row>
    <row r="115" spans="1:13" ht="31" x14ac:dyDescent="0.35">
      <c r="A115" s="5">
        <v>98</v>
      </c>
      <c r="B115" s="6" t="s">
        <v>117</v>
      </c>
      <c r="C115" s="7" t="s">
        <v>14</v>
      </c>
      <c r="D115" s="25"/>
      <c r="E115" s="9">
        <v>1584</v>
      </c>
      <c r="F115" s="9">
        <f t="shared" si="23"/>
        <v>1584</v>
      </c>
      <c r="G115" s="9">
        <v>1584</v>
      </c>
      <c r="H115" s="9"/>
      <c r="I115" s="10"/>
      <c r="J115" s="9"/>
      <c r="K115" s="64">
        <v>1584</v>
      </c>
      <c r="M115" s="80">
        <f t="shared" si="21"/>
        <v>0</v>
      </c>
    </row>
    <row r="116" spans="1:13" ht="31" x14ac:dyDescent="0.35">
      <c r="A116" s="5">
        <v>99</v>
      </c>
      <c r="B116" s="6" t="s">
        <v>208</v>
      </c>
      <c r="C116" s="7" t="s">
        <v>14</v>
      </c>
      <c r="D116" s="25"/>
      <c r="E116" s="9">
        <v>387.6</v>
      </c>
      <c r="F116" s="9">
        <f t="shared" si="23"/>
        <v>387.6</v>
      </c>
      <c r="G116" s="9">
        <v>387.6</v>
      </c>
      <c r="H116" s="9"/>
      <c r="I116" s="10"/>
      <c r="J116" s="9"/>
      <c r="K116" s="64">
        <v>387.6</v>
      </c>
      <c r="M116" s="80">
        <f t="shared" si="21"/>
        <v>0</v>
      </c>
    </row>
    <row r="117" spans="1:13" ht="31" x14ac:dyDescent="0.35">
      <c r="A117" s="5">
        <v>100</v>
      </c>
      <c r="B117" s="6" t="s">
        <v>118</v>
      </c>
      <c r="C117" s="7" t="s">
        <v>14</v>
      </c>
      <c r="D117" s="25"/>
      <c r="E117" s="9">
        <v>348</v>
      </c>
      <c r="F117" s="9">
        <f t="shared" si="23"/>
        <v>348</v>
      </c>
      <c r="G117" s="9">
        <v>348</v>
      </c>
      <c r="H117" s="9"/>
      <c r="I117" s="10"/>
      <c r="J117" s="9"/>
      <c r="K117" s="64">
        <v>348</v>
      </c>
      <c r="M117" s="80">
        <f t="shared" si="21"/>
        <v>0</v>
      </c>
    </row>
    <row r="118" spans="1:13" ht="31" x14ac:dyDescent="0.35">
      <c r="A118" s="5">
        <v>101</v>
      </c>
      <c r="B118" s="6" t="s">
        <v>257</v>
      </c>
      <c r="C118" s="7" t="s">
        <v>14</v>
      </c>
      <c r="D118" s="25"/>
      <c r="E118" s="9">
        <v>819</v>
      </c>
      <c r="F118" s="9">
        <f t="shared" si="23"/>
        <v>819</v>
      </c>
      <c r="G118" s="9">
        <v>819</v>
      </c>
      <c r="H118" s="9"/>
      <c r="I118" s="10"/>
      <c r="J118" s="9"/>
      <c r="K118" s="64">
        <v>819</v>
      </c>
      <c r="M118" s="80">
        <f t="shared" si="21"/>
        <v>0</v>
      </c>
    </row>
    <row r="119" spans="1:13" ht="31" x14ac:dyDescent="0.35">
      <c r="A119" s="5">
        <v>102</v>
      </c>
      <c r="B119" s="6" t="s">
        <v>120</v>
      </c>
      <c r="C119" s="7" t="s">
        <v>14</v>
      </c>
      <c r="D119" s="25">
        <v>41835</v>
      </c>
      <c r="E119" s="9">
        <v>389</v>
      </c>
      <c r="F119" s="9">
        <f t="shared" si="23"/>
        <v>389</v>
      </c>
      <c r="G119" s="9">
        <v>389</v>
      </c>
      <c r="H119" s="9"/>
      <c r="I119" s="10"/>
      <c r="J119" s="10"/>
      <c r="K119" s="64">
        <v>389</v>
      </c>
      <c r="M119" s="80">
        <f t="shared" si="21"/>
        <v>0</v>
      </c>
    </row>
    <row r="120" spans="1:13" ht="31" x14ac:dyDescent="0.35">
      <c r="A120" s="5">
        <v>103</v>
      </c>
      <c r="B120" s="6" t="s">
        <v>121</v>
      </c>
      <c r="C120" s="7" t="s">
        <v>14</v>
      </c>
      <c r="D120" s="25">
        <v>42370</v>
      </c>
      <c r="E120" s="9">
        <v>1000</v>
      </c>
      <c r="F120" s="9">
        <f t="shared" si="23"/>
        <v>1000</v>
      </c>
      <c r="G120" s="10">
        <v>1000</v>
      </c>
      <c r="H120" s="9"/>
      <c r="I120" s="10"/>
      <c r="J120" s="84"/>
      <c r="K120" s="64">
        <v>1000</v>
      </c>
      <c r="M120" s="80">
        <f t="shared" si="21"/>
        <v>0</v>
      </c>
    </row>
    <row r="121" spans="1:13" ht="31" x14ac:dyDescent="0.35">
      <c r="A121" s="5">
        <v>104</v>
      </c>
      <c r="B121" s="6" t="s">
        <v>122</v>
      </c>
      <c r="C121" s="7" t="s">
        <v>14</v>
      </c>
      <c r="D121" s="25">
        <v>42736</v>
      </c>
      <c r="E121" s="9">
        <v>408</v>
      </c>
      <c r="F121" s="9">
        <f t="shared" si="23"/>
        <v>408</v>
      </c>
      <c r="G121" s="10">
        <v>408</v>
      </c>
      <c r="H121" s="9"/>
      <c r="I121" s="10"/>
      <c r="J121" s="84"/>
      <c r="K121" s="64">
        <v>408</v>
      </c>
      <c r="M121" s="80">
        <f t="shared" si="21"/>
        <v>0</v>
      </c>
    </row>
    <row r="122" spans="1:13" ht="31" x14ac:dyDescent="0.35">
      <c r="A122" s="5">
        <v>105</v>
      </c>
      <c r="B122" s="6" t="s">
        <v>123</v>
      </c>
      <c r="C122" s="7" t="s">
        <v>14</v>
      </c>
      <c r="D122" s="25">
        <v>42736</v>
      </c>
      <c r="E122" s="9">
        <v>570</v>
      </c>
      <c r="F122" s="9">
        <f t="shared" si="23"/>
        <v>570</v>
      </c>
      <c r="G122" s="10">
        <v>570</v>
      </c>
      <c r="H122" s="9"/>
      <c r="I122" s="10"/>
      <c r="J122" s="84"/>
      <c r="K122" s="64">
        <v>570</v>
      </c>
      <c r="M122" s="80">
        <f t="shared" si="21"/>
        <v>0</v>
      </c>
    </row>
    <row r="123" spans="1:13" x14ac:dyDescent="0.35">
      <c r="A123" s="5">
        <v>106</v>
      </c>
      <c r="B123" s="6" t="s">
        <v>225</v>
      </c>
      <c r="C123" s="7" t="s">
        <v>19</v>
      </c>
      <c r="D123" s="25">
        <v>42736</v>
      </c>
      <c r="E123" s="9">
        <v>1985</v>
      </c>
      <c r="F123" s="9">
        <f t="shared" ref="F123:F130" si="25">E123</f>
        <v>1985</v>
      </c>
      <c r="G123" s="10">
        <v>1985</v>
      </c>
      <c r="H123" s="9"/>
      <c r="I123" s="10"/>
      <c r="J123" s="84"/>
      <c r="K123" s="64">
        <v>1985</v>
      </c>
      <c r="M123" s="80">
        <f t="shared" si="21"/>
        <v>0</v>
      </c>
    </row>
    <row r="124" spans="1:13" ht="32.25" customHeight="1" x14ac:dyDescent="0.35">
      <c r="A124" s="5">
        <v>107</v>
      </c>
      <c r="B124" s="6" t="s">
        <v>124</v>
      </c>
      <c r="C124" s="7" t="s">
        <v>14</v>
      </c>
      <c r="D124" s="25">
        <v>42736</v>
      </c>
      <c r="E124" s="9">
        <v>189.99</v>
      </c>
      <c r="F124" s="9">
        <f t="shared" si="25"/>
        <v>189.99</v>
      </c>
      <c r="G124" s="10">
        <v>189.99</v>
      </c>
      <c r="H124" s="9"/>
      <c r="I124" s="10"/>
      <c r="J124" s="84"/>
      <c r="K124" s="64">
        <v>189.99</v>
      </c>
      <c r="M124" s="80">
        <f t="shared" si="21"/>
        <v>0</v>
      </c>
    </row>
    <row r="125" spans="1:13" ht="32.25" customHeight="1" x14ac:dyDescent="0.35">
      <c r="A125" s="5">
        <v>108</v>
      </c>
      <c r="B125" s="84" t="s">
        <v>125</v>
      </c>
      <c r="C125" s="6" t="s">
        <v>62</v>
      </c>
      <c r="D125" s="51">
        <v>42461</v>
      </c>
      <c r="E125" s="9">
        <v>1092.5</v>
      </c>
      <c r="F125" s="9">
        <f t="shared" si="25"/>
        <v>1092.5</v>
      </c>
      <c r="G125" s="10">
        <v>1092.5</v>
      </c>
      <c r="H125" s="9"/>
      <c r="I125" s="9"/>
      <c r="J125" s="84"/>
      <c r="K125" s="64">
        <v>1092.5</v>
      </c>
      <c r="M125" s="80">
        <f t="shared" si="21"/>
        <v>0</v>
      </c>
    </row>
    <row r="126" spans="1:13" ht="32.25" customHeight="1" x14ac:dyDescent="0.35">
      <c r="A126" s="5">
        <v>109</v>
      </c>
      <c r="B126" s="84" t="s">
        <v>126</v>
      </c>
      <c r="C126" s="6" t="s">
        <v>62</v>
      </c>
      <c r="D126" s="51">
        <v>42552</v>
      </c>
      <c r="E126" s="9">
        <v>245</v>
      </c>
      <c r="F126" s="9">
        <f t="shared" si="25"/>
        <v>245</v>
      </c>
      <c r="G126" s="10">
        <v>245</v>
      </c>
      <c r="H126" s="9"/>
      <c r="I126" s="9"/>
      <c r="J126" s="84"/>
      <c r="K126" s="64">
        <v>245</v>
      </c>
      <c r="M126" s="80">
        <f t="shared" si="21"/>
        <v>0</v>
      </c>
    </row>
    <row r="127" spans="1:13" ht="32.25" customHeight="1" x14ac:dyDescent="0.35">
      <c r="A127" s="5">
        <v>110</v>
      </c>
      <c r="B127" s="84" t="s">
        <v>127</v>
      </c>
      <c r="C127" s="6" t="s">
        <v>62</v>
      </c>
      <c r="D127" s="51">
        <v>42461</v>
      </c>
      <c r="E127" s="9">
        <v>219.58</v>
      </c>
      <c r="F127" s="9">
        <f t="shared" si="25"/>
        <v>219.58</v>
      </c>
      <c r="G127" s="10">
        <v>219.58</v>
      </c>
      <c r="H127" s="9"/>
      <c r="I127" s="9"/>
      <c r="J127" s="84"/>
      <c r="K127" s="64">
        <v>219.58</v>
      </c>
      <c r="M127" s="80">
        <f t="shared" si="21"/>
        <v>0</v>
      </c>
    </row>
    <row r="128" spans="1:13" ht="32.25" customHeight="1" x14ac:dyDescent="0.35">
      <c r="A128" s="8">
        <v>111</v>
      </c>
      <c r="B128" s="84" t="s">
        <v>128</v>
      </c>
      <c r="C128" s="6" t="s">
        <v>62</v>
      </c>
      <c r="D128" s="51">
        <v>42461</v>
      </c>
      <c r="E128" s="9">
        <v>565.25</v>
      </c>
      <c r="F128" s="9">
        <f t="shared" si="25"/>
        <v>565.25</v>
      </c>
      <c r="G128" s="10">
        <v>565.25</v>
      </c>
      <c r="H128" s="9"/>
      <c r="I128" s="9"/>
      <c r="J128" s="84"/>
      <c r="K128" s="9">
        <v>565.25</v>
      </c>
      <c r="M128" s="80">
        <f t="shared" si="21"/>
        <v>0</v>
      </c>
    </row>
    <row r="129" spans="1:15" ht="32.25" customHeight="1" x14ac:dyDescent="0.35">
      <c r="A129" s="8">
        <v>112</v>
      </c>
      <c r="B129" s="84" t="s">
        <v>129</v>
      </c>
      <c r="C129" s="6" t="s">
        <v>62</v>
      </c>
      <c r="D129" s="51">
        <v>42461</v>
      </c>
      <c r="E129" s="9">
        <v>390.15</v>
      </c>
      <c r="F129" s="9">
        <f t="shared" si="25"/>
        <v>390.15</v>
      </c>
      <c r="G129" s="10">
        <v>390.15</v>
      </c>
      <c r="H129" s="9"/>
      <c r="I129" s="9"/>
      <c r="J129" s="84"/>
      <c r="K129" s="9">
        <v>390.15</v>
      </c>
      <c r="M129" s="80">
        <f t="shared" si="21"/>
        <v>0</v>
      </c>
    </row>
    <row r="130" spans="1:15" ht="32.25" customHeight="1" x14ac:dyDescent="0.35">
      <c r="A130" s="8">
        <v>113</v>
      </c>
      <c r="B130" s="84" t="s">
        <v>228</v>
      </c>
      <c r="C130" s="6" t="s">
        <v>62</v>
      </c>
      <c r="D130" s="51">
        <v>42614</v>
      </c>
      <c r="E130" s="9">
        <v>1167</v>
      </c>
      <c r="F130" s="9">
        <f t="shared" si="25"/>
        <v>1167</v>
      </c>
      <c r="G130" s="10">
        <v>1167</v>
      </c>
      <c r="H130" s="9"/>
      <c r="I130" s="9"/>
      <c r="J130" s="84"/>
      <c r="K130" s="9">
        <v>1167</v>
      </c>
      <c r="M130" s="80">
        <f t="shared" si="21"/>
        <v>0</v>
      </c>
    </row>
    <row r="131" spans="1:15" ht="32.25" customHeight="1" x14ac:dyDescent="0.35">
      <c r="A131" s="8">
        <v>114</v>
      </c>
      <c r="B131" s="85" t="s">
        <v>131</v>
      </c>
      <c r="C131" s="86" t="s">
        <v>132</v>
      </c>
      <c r="D131" s="51">
        <v>42917</v>
      </c>
      <c r="E131" s="87">
        <v>1095</v>
      </c>
      <c r="F131" s="87">
        <v>1095</v>
      </c>
      <c r="G131" s="87">
        <v>1095</v>
      </c>
      <c r="H131" s="9"/>
      <c r="I131" s="9"/>
      <c r="J131" s="84"/>
      <c r="K131" s="87">
        <v>1095</v>
      </c>
      <c r="M131" s="80">
        <f t="shared" si="21"/>
        <v>0</v>
      </c>
    </row>
    <row r="132" spans="1:15" ht="32.25" customHeight="1" x14ac:dyDescent="0.35">
      <c r="A132" s="8">
        <v>115</v>
      </c>
      <c r="B132" s="85" t="s">
        <v>133</v>
      </c>
      <c r="C132" s="86" t="s">
        <v>132</v>
      </c>
      <c r="D132" s="51">
        <v>42917</v>
      </c>
      <c r="E132" s="87">
        <v>449</v>
      </c>
      <c r="F132" s="87">
        <v>449</v>
      </c>
      <c r="G132" s="87">
        <v>449</v>
      </c>
      <c r="H132" s="9"/>
      <c r="I132" s="9"/>
      <c r="J132" s="84"/>
      <c r="K132" s="87">
        <v>449</v>
      </c>
      <c r="M132" s="80">
        <f t="shared" ref="M132:M195" si="26">E132-K132</f>
        <v>0</v>
      </c>
    </row>
    <row r="133" spans="1:15" ht="32.25" customHeight="1" x14ac:dyDescent="0.35">
      <c r="A133" s="8">
        <v>116</v>
      </c>
      <c r="B133" s="86" t="s">
        <v>134</v>
      </c>
      <c r="C133" s="86" t="s">
        <v>132</v>
      </c>
      <c r="D133" s="51">
        <v>42917</v>
      </c>
      <c r="E133" s="87">
        <v>410</v>
      </c>
      <c r="F133" s="87">
        <v>410</v>
      </c>
      <c r="G133" s="87">
        <v>410</v>
      </c>
      <c r="H133" s="9"/>
      <c r="I133" s="9"/>
      <c r="J133" s="84"/>
      <c r="K133" s="87">
        <v>410</v>
      </c>
      <c r="M133" s="80">
        <f t="shared" si="26"/>
        <v>0</v>
      </c>
    </row>
    <row r="134" spans="1:15" ht="32.25" customHeight="1" x14ac:dyDescent="0.35">
      <c r="A134" s="8">
        <v>117</v>
      </c>
      <c r="B134" s="86" t="s">
        <v>135</v>
      </c>
      <c r="C134" s="86" t="s">
        <v>132</v>
      </c>
      <c r="D134" s="51">
        <v>42917</v>
      </c>
      <c r="E134" s="87">
        <v>270</v>
      </c>
      <c r="F134" s="87">
        <v>270</v>
      </c>
      <c r="G134" s="87">
        <v>270</v>
      </c>
      <c r="H134" s="9"/>
      <c r="I134" s="9"/>
      <c r="J134" s="84"/>
      <c r="K134" s="87">
        <v>270</v>
      </c>
      <c r="M134" s="80">
        <f t="shared" si="26"/>
        <v>0</v>
      </c>
    </row>
    <row r="135" spans="1:15" ht="32.25" customHeight="1" x14ac:dyDescent="0.35">
      <c r="A135" s="8">
        <v>118</v>
      </c>
      <c r="B135" s="86" t="s">
        <v>136</v>
      </c>
      <c r="C135" s="86" t="s">
        <v>132</v>
      </c>
      <c r="D135" s="51">
        <v>42917</v>
      </c>
      <c r="E135" s="87">
        <v>686</v>
      </c>
      <c r="F135" s="87">
        <v>686</v>
      </c>
      <c r="G135" s="87">
        <v>686</v>
      </c>
      <c r="H135" s="9"/>
      <c r="I135" s="9"/>
      <c r="J135" s="84"/>
      <c r="K135" s="87">
        <v>686</v>
      </c>
      <c r="M135" s="80">
        <f t="shared" si="26"/>
        <v>0</v>
      </c>
    </row>
    <row r="136" spans="1:15" ht="32.25" customHeight="1" x14ac:dyDescent="0.35">
      <c r="A136" s="8">
        <v>119</v>
      </c>
      <c r="B136" s="86" t="s">
        <v>137</v>
      </c>
      <c r="C136" s="86" t="s">
        <v>132</v>
      </c>
      <c r="D136" s="51">
        <v>42917</v>
      </c>
      <c r="E136" s="87">
        <v>737</v>
      </c>
      <c r="F136" s="87">
        <v>737</v>
      </c>
      <c r="G136" s="87">
        <v>737</v>
      </c>
      <c r="H136" s="9"/>
      <c r="I136" s="9"/>
      <c r="J136" s="84"/>
      <c r="K136" s="87">
        <v>737</v>
      </c>
      <c r="M136" s="80">
        <f t="shared" si="26"/>
        <v>0</v>
      </c>
    </row>
    <row r="137" spans="1:15" ht="32.25" customHeight="1" x14ac:dyDescent="0.35">
      <c r="A137" s="8">
        <v>120</v>
      </c>
      <c r="B137" s="86" t="s">
        <v>138</v>
      </c>
      <c r="C137" s="86" t="s">
        <v>132</v>
      </c>
      <c r="D137" s="51">
        <v>42917</v>
      </c>
      <c r="E137" s="87">
        <v>572</v>
      </c>
      <c r="F137" s="87">
        <v>572</v>
      </c>
      <c r="G137" s="87">
        <v>572</v>
      </c>
      <c r="H137" s="9"/>
      <c r="I137" s="9"/>
      <c r="J137" s="84"/>
      <c r="K137" s="87">
        <v>572</v>
      </c>
      <c r="M137" s="80">
        <f t="shared" si="26"/>
        <v>0</v>
      </c>
    </row>
    <row r="138" spans="1:15" ht="32.25" customHeight="1" x14ac:dyDescent="0.35">
      <c r="A138" s="8">
        <v>121</v>
      </c>
      <c r="B138" s="86" t="s">
        <v>139</v>
      </c>
      <c r="C138" s="86" t="s">
        <v>132</v>
      </c>
      <c r="D138" s="51">
        <v>42917</v>
      </c>
      <c r="E138" s="87">
        <v>1495</v>
      </c>
      <c r="F138" s="87">
        <v>1495</v>
      </c>
      <c r="G138" s="87">
        <v>1495</v>
      </c>
      <c r="H138" s="9"/>
      <c r="I138" s="9"/>
      <c r="J138" s="84"/>
      <c r="K138" s="87">
        <v>1495</v>
      </c>
      <c r="M138" s="80">
        <f t="shared" si="26"/>
        <v>0</v>
      </c>
    </row>
    <row r="139" spans="1:15" ht="32.25" customHeight="1" x14ac:dyDescent="0.35">
      <c r="A139" s="8">
        <v>122</v>
      </c>
      <c r="B139" s="86" t="s">
        <v>140</v>
      </c>
      <c r="C139" s="86" t="s">
        <v>132</v>
      </c>
      <c r="D139" s="51">
        <v>42917</v>
      </c>
      <c r="E139" s="87">
        <v>328</v>
      </c>
      <c r="F139" s="87">
        <v>328</v>
      </c>
      <c r="G139" s="87">
        <v>328</v>
      </c>
      <c r="H139" s="9"/>
      <c r="I139" s="9"/>
      <c r="J139" s="84"/>
      <c r="K139" s="87">
        <v>328</v>
      </c>
      <c r="M139" s="80">
        <f t="shared" si="26"/>
        <v>0</v>
      </c>
    </row>
    <row r="140" spans="1:15" ht="32.25" customHeight="1" x14ac:dyDescent="0.35">
      <c r="A140" s="8">
        <v>123</v>
      </c>
      <c r="B140" s="86" t="s">
        <v>141</v>
      </c>
      <c r="C140" s="86" t="s">
        <v>132</v>
      </c>
      <c r="D140" s="51">
        <v>42917</v>
      </c>
      <c r="E140" s="87">
        <v>2350</v>
      </c>
      <c r="F140" s="87">
        <v>2350</v>
      </c>
      <c r="G140" s="87">
        <v>2350</v>
      </c>
      <c r="H140" s="9"/>
      <c r="I140" s="9"/>
      <c r="J140" s="84"/>
      <c r="K140" s="87">
        <v>2350</v>
      </c>
      <c r="M140" s="80">
        <f t="shared" si="26"/>
        <v>0</v>
      </c>
    </row>
    <row r="141" spans="1:15" ht="32.25" customHeight="1" x14ac:dyDescent="0.35">
      <c r="A141" s="8">
        <v>124</v>
      </c>
      <c r="B141" s="86" t="s">
        <v>142</v>
      </c>
      <c r="C141" s="86" t="s">
        <v>132</v>
      </c>
      <c r="D141" s="51">
        <v>42917</v>
      </c>
      <c r="E141" s="87">
        <v>300</v>
      </c>
      <c r="F141" s="87">
        <v>300</v>
      </c>
      <c r="G141" s="87">
        <v>300</v>
      </c>
      <c r="H141" s="9"/>
      <c r="I141" s="9"/>
      <c r="J141" s="84"/>
      <c r="K141" s="87">
        <v>300</v>
      </c>
      <c r="M141" s="80">
        <f t="shared" si="26"/>
        <v>0</v>
      </c>
    </row>
    <row r="142" spans="1:15" ht="32.25" customHeight="1" x14ac:dyDescent="0.35">
      <c r="A142" s="8">
        <v>125</v>
      </c>
      <c r="B142" s="86" t="s">
        <v>131</v>
      </c>
      <c r="C142" s="86" t="s">
        <v>132</v>
      </c>
      <c r="D142" s="51">
        <v>42917</v>
      </c>
      <c r="E142" s="87">
        <v>1098</v>
      </c>
      <c r="F142" s="87">
        <v>1098</v>
      </c>
      <c r="G142" s="87">
        <v>1098</v>
      </c>
      <c r="H142" s="9"/>
      <c r="I142" s="9"/>
      <c r="J142" s="84"/>
      <c r="K142" s="87">
        <v>1098</v>
      </c>
      <c r="M142" s="80">
        <f t="shared" si="26"/>
        <v>0</v>
      </c>
    </row>
    <row r="143" spans="1:15" ht="32.25" customHeight="1" x14ac:dyDescent="0.35">
      <c r="A143" s="8">
        <v>126</v>
      </c>
      <c r="B143" s="86" t="s">
        <v>143</v>
      </c>
      <c r="C143" s="86" t="s">
        <v>132</v>
      </c>
      <c r="D143" s="51">
        <v>42917</v>
      </c>
      <c r="E143" s="87">
        <v>356</v>
      </c>
      <c r="F143" s="87">
        <v>356</v>
      </c>
      <c r="G143" s="87">
        <v>356</v>
      </c>
      <c r="H143" s="9"/>
      <c r="I143" s="9"/>
      <c r="J143" s="84"/>
      <c r="K143" s="87">
        <v>356</v>
      </c>
      <c r="M143" s="80">
        <f t="shared" si="26"/>
        <v>0</v>
      </c>
    </row>
    <row r="144" spans="1:15" ht="32.25" customHeight="1" x14ac:dyDescent="0.35">
      <c r="A144" s="8">
        <v>127</v>
      </c>
      <c r="B144" s="86" t="s">
        <v>144</v>
      </c>
      <c r="C144" s="86" t="s">
        <v>132</v>
      </c>
      <c r="D144" s="51">
        <v>42917</v>
      </c>
      <c r="E144" s="87">
        <v>297</v>
      </c>
      <c r="F144" s="87">
        <v>297</v>
      </c>
      <c r="G144" s="87">
        <v>297</v>
      </c>
      <c r="H144" s="9"/>
      <c r="I144" s="9"/>
      <c r="J144" s="84"/>
      <c r="K144" s="87">
        <v>297</v>
      </c>
      <c r="M144" s="80">
        <f t="shared" si="26"/>
        <v>0</v>
      </c>
      <c r="O144" s="88"/>
    </row>
    <row r="145" spans="1:13" ht="32.25" customHeight="1" x14ac:dyDescent="0.35">
      <c r="A145" s="8">
        <v>128</v>
      </c>
      <c r="B145" s="86" t="s">
        <v>145</v>
      </c>
      <c r="C145" s="86" t="s">
        <v>132</v>
      </c>
      <c r="D145" s="51">
        <v>42917</v>
      </c>
      <c r="E145" s="87">
        <v>120</v>
      </c>
      <c r="F145" s="87">
        <v>120</v>
      </c>
      <c r="G145" s="87">
        <v>120</v>
      </c>
      <c r="H145" s="9"/>
      <c r="I145" s="9"/>
      <c r="J145" s="84"/>
      <c r="K145" s="87">
        <v>120</v>
      </c>
      <c r="M145" s="80">
        <f t="shared" si="26"/>
        <v>0</v>
      </c>
    </row>
    <row r="146" spans="1:13" ht="32.25" customHeight="1" x14ac:dyDescent="0.35">
      <c r="A146" s="8">
        <v>129</v>
      </c>
      <c r="B146" s="86" t="s">
        <v>146</v>
      </c>
      <c r="C146" s="86" t="s">
        <v>132</v>
      </c>
      <c r="D146" s="51">
        <v>42917</v>
      </c>
      <c r="E146" s="87">
        <v>95</v>
      </c>
      <c r="F146" s="87">
        <v>95</v>
      </c>
      <c r="G146" s="87">
        <v>95</v>
      </c>
      <c r="H146" s="9"/>
      <c r="I146" s="9"/>
      <c r="J146" s="84"/>
      <c r="K146" s="87">
        <v>95</v>
      </c>
      <c r="M146" s="80">
        <f t="shared" si="26"/>
        <v>0</v>
      </c>
    </row>
    <row r="147" spans="1:13" ht="32.25" customHeight="1" x14ac:dyDescent="0.35">
      <c r="A147" s="8">
        <v>130</v>
      </c>
      <c r="B147" s="86" t="s">
        <v>147</v>
      </c>
      <c r="C147" s="86" t="s">
        <v>132</v>
      </c>
      <c r="D147" s="51">
        <v>42917</v>
      </c>
      <c r="E147" s="87">
        <v>690</v>
      </c>
      <c r="F147" s="87">
        <v>690</v>
      </c>
      <c r="G147" s="87">
        <v>690</v>
      </c>
      <c r="H147" s="9"/>
      <c r="I147" s="9"/>
      <c r="J147" s="84"/>
      <c r="K147" s="87">
        <v>690</v>
      </c>
      <c r="M147" s="80">
        <f t="shared" si="26"/>
        <v>0</v>
      </c>
    </row>
    <row r="148" spans="1:13" ht="32.25" customHeight="1" x14ac:dyDescent="0.35">
      <c r="A148" s="8">
        <v>131</v>
      </c>
      <c r="B148" s="86" t="s">
        <v>135</v>
      </c>
      <c r="C148" s="86" t="s">
        <v>132</v>
      </c>
      <c r="D148" s="51">
        <v>42917</v>
      </c>
      <c r="E148" s="87">
        <v>298</v>
      </c>
      <c r="F148" s="87">
        <v>298</v>
      </c>
      <c r="G148" s="87">
        <v>298</v>
      </c>
      <c r="H148" s="9"/>
      <c r="I148" s="9"/>
      <c r="J148" s="84"/>
      <c r="K148" s="87">
        <v>298</v>
      </c>
      <c r="M148" s="80">
        <f t="shared" si="26"/>
        <v>0</v>
      </c>
    </row>
    <row r="149" spans="1:13" ht="32.25" customHeight="1" x14ac:dyDescent="0.35">
      <c r="A149" s="8">
        <v>132</v>
      </c>
      <c r="B149" s="86" t="s">
        <v>131</v>
      </c>
      <c r="C149" s="86" t="s">
        <v>132</v>
      </c>
      <c r="D149" s="51">
        <v>42917</v>
      </c>
      <c r="E149" s="87">
        <v>850</v>
      </c>
      <c r="F149" s="87">
        <v>850</v>
      </c>
      <c r="G149" s="87">
        <v>850</v>
      </c>
      <c r="H149" s="9"/>
      <c r="I149" s="9"/>
      <c r="J149" s="84"/>
      <c r="K149" s="87">
        <v>850</v>
      </c>
      <c r="M149" s="80">
        <f t="shared" si="26"/>
        <v>0</v>
      </c>
    </row>
    <row r="150" spans="1:13" ht="32.25" customHeight="1" x14ac:dyDescent="0.35">
      <c r="A150" s="8">
        <v>133</v>
      </c>
      <c r="B150" s="86" t="s">
        <v>148</v>
      </c>
      <c r="C150" s="86" t="s">
        <v>132</v>
      </c>
      <c r="D150" s="51">
        <v>42917</v>
      </c>
      <c r="E150" s="87">
        <v>2200</v>
      </c>
      <c r="F150" s="87">
        <v>2200</v>
      </c>
      <c r="G150" s="87">
        <v>2200</v>
      </c>
      <c r="H150" s="9"/>
      <c r="I150" s="9"/>
      <c r="J150" s="84"/>
      <c r="K150" s="87">
        <v>2200</v>
      </c>
      <c r="M150" s="80">
        <f t="shared" si="26"/>
        <v>0</v>
      </c>
    </row>
    <row r="151" spans="1:13" ht="32.25" customHeight="1" x14ac:dyDescent="0.35">
      <c r="A151" s="8">
        <v>134</v>
      </c>
      <c r="B151" s="86" t="s">
        <v>149</v>
      </c>
      <c r="C151" s="86" t="s">
        <v>132</v>
      </c>
      <c r="D151" s="51">
        <v>42917</v>
      </c>
      <c r="E151" s="87">
        <v>135</v>
      </c>
      <c r="F151" s="87">
        <v>135</v>
      </c>
      <c r="G151" s="87">
        <v>135</v>
      </c>
      <c r="H151" s="9"/>
      <c r="I151" s="9"/>
      <c r="J151" s="84"/>
      <c r="K151" s="87">
        <v>135</v>
      </c>
      <c r="M151" s="80">
        <f t="shared" si="26"/>
        <v>0</v>
      </c>
    </row>
    <row r="152" spans="1:13" ht="32.25" customHeight="1" x14ac:dyDescent="0.35">
      <c r="A152" s="8">
        <v>135</v>
      </c>
      <c r="B152" s="86" t="s">
        <v>150</v>
      </c>
      <c r="C152" s="86" t="s">
        <v>132</v>
      </c>
      <c r="D152" s="51">
        <v>42917</v>
      </c>
      <c r="E152" s="87">
        <v>1143</v>
      </c>
      <c r="F152" s="87">
        <v>1143</v>
      </c>
      <c r="G152" s="87">
        <v>1143</v>
      </c>
      <c r="H152" s="9"/>
      <c r="I152" s="9"/>
      <c r="J152" s="84"/>
      <c r="K152" s="87">
        <v>1143</v>
      </c>
      <c r="M152" s="80">
        <f t="shared" si="26"/>
        <v>0</v>
      </c>
    </row>
    <row r="153" spans="1:13" ht="32.25" customHeight="1" x14ac:dyDescent="0.35">
      <c r="A153" s="8">
        <v>136</v>
      </c>
      <c r="B153" s="86" t="s">
        <v>151</v>
      </c>
      <c r="C153" s="86" t="s">
        <v>132</v>
      </c>
      <c r="D153" s="51">
        <v>42917</v>
      </c>
      <c r="E153" s="87">
        <v>242</v>
      </c>
      <c r="F153" s="87">
        <v>242</v>
      </c>
      <c r="G153" s="87">
        <v>242</v>
      </c>
      <c r="H153" s="9"/>
      <c r="I153" s="9"/>
      <c r="J153" s="84"/>
      <c r="K153" s="87">
        <v>242</v>
      </c>
      <c r="M153" s="80">
        <f t="shared" si="26"/>
        <v>0</v>
      </c>
    </row>
    <row r="154" spans="1:13" ht="32.25" customHeight="1" x14ac:dyDescent="0.35">
      <c r="A154" s="8">
        <v>137</v>
      </c>
      <c r="B154" s="86" t="s">
        <v>152</v>
      </c>
      <c r="C154" s="86" t="s">
        <v>132</v>
      </c>
      <c r="D154" s="51">
        <v>42917</v>
      </c>
      <c r="E154" s="87">
        <v>65</v>
      </c>
      <c r="F154" s="87">
        <v>65</v>
      </c>
      <c r="G154" s="87">
        <v>65</v>
      </c>
      <c r="H154" s="9"/>
      <c r="I154" s="9"/>
      <c r="J154" s="84"/>
      <c r="K154" s="87">
        <v>65</v>
      </c>
      <c r="M154" s="80">
        <f t="shared" si="26"/>
        <v>0</v>
      </c>
    </row>
    <row r="155" spans="1:13" ht="32.25" customHeight="1" x14ac:dyDescent="0.35">
      <c r="A155" s="8">
        <v>138</v>
      </c>
      <c r="B155" s="86" t="s">
        <v>153</v>
      </c>
      <c r="C155" s="86" t="s">
        <v>132</v>
      </c>
      <c r="D155" s="51">
        <v>42917</v>
      </c>
      <c r="E155" s="87">
        <v>135</v>
      </c>
      <c r="F155" s="87">
        <v>135</v>
      </c>
      <c r="G155" s="87">
        <v>135</v>
      </c>
      <c r="H155" s="9"/>
      <c r="I155" s="9"/>
      <c r="J155" s="84"/>
      <c r="K155" s="87">
        <v>135</v>
      </c>
      <c r="M155" s="80">
        <f t="shared" si="26"/>
        <v>0</v>
      </c>
    </row>
    <row r="156" spans="1:13" ht="32.25" customHeight="1" x14ac:dyDescent="0.35">
      <c r="A156" s="8">
        <v>139</v>
      </c>
      <c r="B156" s="86" t="s">
        <v>154</v>
      </c>
      <c r="C156" s="86" t="s">
        <v>132</v>
      </c>
      <c r="D156" s="51">
        <v>42917</v>
      </c>
      <c r="E156" s="87">
        <v>1562</v>
      </c>
      <c r="F156" s="87">
        <v>1562</v>
      </c>
      <c r="G156" s="87">
        <v>1562</v>
      </c>
      <c r="H156" s="9"/>
      <c r="I156" s="9"/>
      <c r="J156" s="84"/>
      <c r="K156" s="87">
        <v>1562</v>
      </c>
      <c r="M156" s="80">
        <f t="shared" si="26"/>
        <v>0</v>
      </c>
    </row>
    <row r="157" spans="1:13" ht="32.25" customHeight="1" x14ac:dyDescent="0.35">
      <c r="A157" s="8">
        <v>140</v>
      </c>
      <c r="B157" s="86" t="s">
        <v>155</v>
      </c>
      <c r="C157" s="86" t="s">
        <v>132</v>
      </c>
      <c r="D157" s="51">
        <v>42917</v>
      </c>
      <c r="E157" s="87">
        <v>130</v>
      </c>
      <c r="F157" s="87">
        <v>130</v>
      </c>
      <c r="G157" s="87">
        <v>130</v>
      </c>
      <c r="H157" s="9"/>
      <c r="I157" s="9"/>
      <c r="J157" s="84"/>
      <c r="K157" s="87">
        <v>130</v>
      </c>
      <c r="M157" s="80">
        <f t="shared" si="26"/>
        <v>0</v>
      </c>
    </row>
    <row r="158" spans="1:13" ht="32.25" customHeight="1" x14ac:dyDescent="0.35">
      <c r="A158" s="8">
        <v>141</v>
      </c>
      <c r="B158" s="85" t="s">
        <v>156</v>
      </c>
      <c r="C158" s="86" t="s">
        <v>132</v>
      </c>
      <c r="D158" s="51">
        <v>42917</v>
      </c>
      <c r="E158" s="87">
        <v>109.99</v>
      </c>
      <c r="F158" s="87">
        <v>109.99</v>
      </c>
      <c r="G158" s="87">
        <v>109.99</v>
      </c>
      <c r="H158" s="9"/>
      <c r="I158" s="9"/>
      <c r="J158" s="84"/>
      <c r="K158" s="87">
        <v>109.99</v>
      </c>
      <c r="M158" s="80">
        <f t="shared" si="26"/>
        <v>0</v>
      </c>
    </row>
    <row r="159" spans="1:13" ht="32.25" customHeight="1" x14ac:dyDescent="0.35">
      <c r="A159" s="8">
        <v>142</v>
      </c>
      <c r="B159" s="85" t="s">
        <v>157</v>
      </c>
      <c r="C159" s="86" t="s">
        <v>132</v>
      </c>
      <c r="D159" s="51">
        <v>42917</v>
      </c>
      <c r="E159" s="87">
        <v>471.77</v>
      </c>
      <c r="F159" s="87">
        <v>471.77</v>
      </c>
      <c r="G159" s="87">
        <v>471.77</v>
      </c>
      <c r="H159" s="9"/>
      <c r="I159" s="9"/>
      <c r="J159" s="84"/>
      <c r="K159" s="87">
        <v>471.77</v>
      </c>
      <c r="M159" s="80">
        <f t="shared" si="26"/>
        <v>0</v>
      </c>
    </row>
    <row r="160" spans="1:13" ht="32.25" customHeight="1" x14ac:dyDescent="0.35">
      <c r="A160" s="8">
        <v>143</v>
      </c>
      <c r="B160" s="85" t="s">
        <v>158</v>
      </c>
      <c r="C160" s="86" t="s">
        <v>132</v>
      </c>
      <c r="D160" s="51">
        <v>42917</v>
      </c>
      <c r="E160" s="87">
        <v>237.48</v>
      </c>
      <c r="F160" s="87">
        <v>237.48</v>
      </c>
      <c r="G160" s="87">
        <v>237.48</v>
      </c>
      <c r="H160" s="9"/>
      <c r="I160" s="9"/>
      <c r="J160" s="84"/>
      <c r="K160" s="87">
        <v>237.48</v>
      </c>
      <c r="M160" s="80">
        <f t="shared" si="26"/>
        <v>0</v>
      </c>
    </row>
    <row r="161" spans="1:13" ht="32.25" customHeight="1" x14ac:dyDescent="0.35">
      <c r="A161" s="8">
        <v>144</v>
      </c>
      <c r="B161" s="85" t="s">
        <v>159</v>
      </c>
      <c r="C161" s="86" t="s">
        <v>132</v>
      </c>
      <c r="D161" s="51">
        <v>42917</v>
      </c>
      <c r="E161" s="87">
        <v>290.27999999999997</v>
      </c>
      <c r="F161" s="87">
        <v>290.27999999999997</v>
      </c>
      <c r="G161" s="87">
        <v>290.27999999999997</v>
      </c>
      <c r="H161" s="9"/>
      <c r="I161" s="9"/>
      <c r="J161" s="84"/>
      <c r="K161" s="87">
        <v>290.27999999999997</v>
      </c>
      <c r="M161" s="80">
        <f t="shared" si="26"/>
        <v>0</v>
      </c>
    </row>
    <row r="162" spans="1:13" ht="32.25" customHeight="1" x14ac:dyDescent="0.35">
      <c r="A162" s="8">
        <v>145</v>
      </c>
      <c r="B162" s="85" t="s">
        <v>160</v>
      </c>
      <c r="C162" s="86" t="s">
        <v>132</v>
      </c>
      <c r="D162" s="51">
        <v>42917</v>
      </c>
      <c r="E162" s="87">
        <v>118.68</v>
      </c>
      <c r="F162" s="87">
        <v>118.68</v>
      </c>
      <c r="G162" s="87">
        <v>118.68</v>
      </c>
      <c r="H162" s="9"/>
      <c r="I162" s="9"/>
      <c r="J162" s="84"/>
      <c r="K162" s="87">
        <v>118.68</v>
      </c>
      <c r="M162" s="80">
        <f t="shared" si="26"/>
        <v>0</v>
      </c>
    </row>
    <row r="163" spans="1:13" ht="32.25" customHeight="1" x14ac:dyDescent="0.35">
      <c r="A163" s="8">
        <v>146</v>
      </c>
      <c r="B163" s="85" t="s">
        <v>161</v>
      </c>
      <c r="C163" s="86" t="s">
        <v>132</v>
      </c>
      <c r="D163" s="51">
        <v>42917</v>
      </c>
      <c r="E163" s="87">
        <v>125.34</v>
      </c>
      <c r="F163" s="87">
        <v>125.34</v>
      </c>
      <c r="G163" s="87">
        <v>125.34</v>
      </c>
      <c r="H163" s="9"/>
      <c r="I163" s="9"/>
      <c r="J163" s="84"/>
      <c r="K163" s="87">
        <v>125.34</v>
      </c>
      <c r="M163" s="80">
        <f t="shared" si="26"/>
        <v>0</v>
      </c>
    </row>
    <row r="164" spans="1:13" ht="32.25" customHeight="1" x14ac:dyDescent="0.35">
      <c r="A164" s="8">
        <v>147</v>
      </c>
      <c r="B164" s="85" t="s">
        <v>162</v>
      </c>
      <c r="C164" s="86" t="s">
        <v>132</v>
      </c>
      <c r="D164" s="51">
        <v>42917</v>
      </c>
      <c r="E164" s="87">
        <v>125.34</v>
      </c>
      <c r="F164" s="87">
        <v>125.34</v>
      </c>
      <c r="G164" s="87">
        <v>125.34</v>
      </c>
      <c r="H164" s="9"/>
      <c r="I164" s="9"/>
      <c r="J164" s="84"/>
      <c r="K164" s="87">
        <v>125.34</v>
      </c>
      <c r="M164" s="80">
        <f t="shared" si="26"/>
        <v>0</v>
      </c>
    </row>
    <row r="165" spans="1:13" ht="32.25" customHeight="1" x14ac:dyDescent="0.35">
      <c r="A165" s="8">
        <v>148</v>
      </c>
      <c r="B165" s="85" t="s">
        <v>163</v>
      </c>
      <c r="C165" s="86" t="s">
        <v>132</v>
      </c>
      <c r="D165" s="51">
        <v>42917</v>
      </c>
      <c r="E165" s="87">
        <v>105.58</v>
      </c>
      <c r="F165" s="87">
        <v>105.58</v>
      </c>
      <c r="G165" s="87">
        <v>105.58</v>
      </c>
      <c r="H165" s="9"/>
      <c r="I165" s="9"/>
      <c r="J165" s="84"/>
      <c r="K165" s="87">
        <v>105.58</v>
      </c>
      <c r="M165" s="80">
        <f t="shared" si="26"/>
        <v>0</v>
      </c>
    </row>
    <row r="166" spans="1:13" ht="32.25" customHeight="1" x14ac:dyDescent="0.35">
      <c r="A166" s="8">
        <v>149</v>
      </c>
      <c r="B166" s="85" t="s">
        <v>164</v>
      </c>
      <c r="C166" s="86" t="s">
        <v>132</v>
      </c>
      <c r="D166" s="51">
        <v>42917</v>
      </c>
      <c r="E166" s="87">
        <v>659.99</v>
      </c>
      <c r="F166" s="87">
        <v>659.99</v>
      </c>
      <c r="G166" s="87">
        <v>659.99</v>
      </c>
      <c r="H166" s="9"/>
      <c r="I166" s="9"/>
      <c r="J166" s="84"/>
      <c r="K166" s="87">
        <v>659.99</v>
      </c>
      <c r="M166" s="80">
        <f t="shared" si="26"/>
        <v>0</v>
      </c>
    </row>
    <row r="167" spans="1:13" ht="32.25" customHeight="1" x14ac:dyDescent="0.35">
      <c r="A167" s="8">
        <v>150</v>
      </c>
      <c r="B167" s="85" t="s">
        <v>165</v>
      </c>
      <c r="C167" s="86" t="s">
        <v>166</v>
      </c>
      <c r="D167" s="51">
        <v>42917</v>
      </c>
      <c r="E167" s="87">
        <v>549.99</v>
      </c>
      <c r="F167" s="87">
        <v>549.99</v>
      </c>
      <c r="G167" s="87">
        <v>549.99</v>
      </c>
      <c r="H167" s="9"/>
      <c r="I167" s="9"/>
      <c r="J167" s="84"/>
      <c r="K167" s="87">
        <v>549.99</v>
      </c>
      <c r="M167" s="80">
        <f t="shared" si="26"/>
        <v>0</v>
      </c>
    </row>
    <row r="168" spans="1:13" ht="32.25" customHeight="1" x14ac:dyDescent="0.35">
      <c r="A168" s="8">
        <v>151</v>
      </c>
      <c r="B168" s="85" t="s">
        <v>167</v>
      </c>
      <c r="C168" s="86" t="s">
        <v>166</v>
      </c>
      <c r="D168" s="51">
        <v>42917</v>
      </c>
      <c r="E168" s="87">
        <v>179.99</v>
      </c>
      <c r="F168" s="87">
        <v>179.99</v>
      </c>
      <c r="G168" s="87">
        <v>179.99</v>
      </c>
      <c r="H168" s="9"/>
      <c r="I168" s="9"/>
      <c r="J168" s="84"/>
      <c r="K168" s="87">
        <v>179.99</v>
      </c>
      <c r="M168" s="80">
        <f t="shared" si="26"/>
        <v>0</v>
      </c>
    </row>
    <row r="169" spans="1:13" ht="32.25" customHeight="1" x14ac:dyDescent="0.35">
      <c r="A169" s="8">
        <v>152</v>
      </c>
      <c r="B169" s="85" t="s">
        <v>168</v>
      </c>
      <c r="C169" s="86" t="s">
        <v>166</v>
      </c>
      <c r="D169" s="51">
        <v>42917</v>
      </c>
      <c r="E169" s="87">
        <v>119.75</v>
      </c>
      <c r="F169" s="87">
        <v>119.75</v>
      </c>
      <c r="G169" s="87">
        <v>119.75</v>
      </c>
      <c r="H169" s="9"/>
      <c r="I169" s="9"/>
      <c r="J169" s="84"/>
      <c r="K169" s="87">
        <v>119.75</v>
      </c>
      <c r="M169" s="80">
        <f t="shared" si="26"/>
        <v>0</v>
      </c>
    </row>
    <row r="170" spans="1:13" ht="32.25" customHeight="1" x14ac:dyDescent="0.35">
      <c r="A170" s="8">
        <v>153</v>
      </c>
      <c r="B170" s="85" t="s">
        <v>169</v>
      </c>
      <c r="C170" s="86" t="s">
        <v>166</v>
      </c>
      <c r="D170" s="51">
        <v>42917</v>
      </c>
      <c r="E170" s="87">
        <v>188.4</v>
      </c>
      <c r="F170" s="87">
        <v>188.4</v>
      </c>
      <c r="G170" s="87">
        <v>188.4</v>
      </c>
      <c r="H170" s="9"/>
      <c r="I170" s="9"/>
      <c r="J170" s="84"/>
      <c r="K170" s="87">
        <v>188.4</v>
      </c>
      <c r="M170" s="80">
        <f t="shared" si="26"/>
        <v>0</v>
      </c>
    </row>
    <row r="171" spans="1:13" ht="32.25" customHeight="1" x14ac:dyDescent="0.35">
      <c r="A171" s="8">
        <v>155</v>
      </c>
      <c r="B171" s="85" t="s">
        <v>171</v>
      </c>
      <c r="C171" s="86" t="s">
        <v>166</v>
      </c>
      <c r="D171" s="51">
        <v>42948</v>
      </c>
      <c r="E171" s="87">
        <v>1910</v>
      </c>
      <c r="F171" s="87">
        <v>1910</v>
      </c>
      <c r="G171" s="87">
        <v>1910</v>
      </c>
      <c r="H171" s="9"/>
      <c r="I171" s="9"/>
      <c r="J171" s="84"/>
      <c r="K171" s="87">
        <v>1910</v>
      </c>
      <c r="M171" s="80">
        <f t="shared" si="26"/>
        <v>0</v>
      </c>
    </row>
    <row r="172" spans="1:13" ht="32.25" customHeight="1" x14ac:dyDescent="0.35">
      <c r="A172" s="8">
        <v>156</v>
      </c>
      <c r="B172" s="85" t="s">
        <v>173</v>
      </c>
      <c r="C172" s="86" t="s">
        <v>166</v>
      </c>
      <c r="D172" s="51">
        <v>42856</v>
      </c>
      <c r="E172" s="87">
        <v>149.99</v>
      </c>
      <c r="F172" s="87">
        <v>149.99</v>
      </c>
      <c r="G172" s="87">
        <v>149.99</v>
      </c>
      <c r="H172" s="9"/>
      <c r="I172" s="9"/>
      <c r="J172" s="84"/>
      <c r="K172" s="87">
        <v>149.99</v>
      </c>
      <c r="M172" s="80">
        <f t="shared" si="26"/>
        <v>0</v>
      </c>
    </row>
    <row r="173" spans="1:13" ht="32.25" customHeight="1" x14ac:dyDescent="0.35">
      <c r="A173" s="8">
        <v>157</v>
      </c>
      <c r="B173" s="85" t="s">
        <v>175</v>
      </c>
      <c r="C173" s="85" t="s">
        <v>174</v>
      </c>
      <c r="D173" s="51">
        <v>42856</v>
      </c>
      <c r="E173" s="87">
        <v>126.49</v>
      </c>
      <c r="F173" s="87">
        <v>126.49</v>
      </c>
      <c r="G173" s="87">
        <v>126.49</v>
      </c>
      <c r="H173" s="9"/>
      <c r="I173" s="9"/>
      <c r="J173" s="84"/>
      <c r="K173" s="87">
        <v>126.49</v>
      </c>
      <c r="M173" s="80">
        <f t="shared" si="26"/>
        <v>0</v>
      </c>
    </row>
    <row r="174" spans="1:13" ht="32.25" customHeight="1" x14ac:dyDescent="0.35">
      <c r="A174" s="8">
        <v>158</v>
      </c>
      <c r="B174" s="85" t="s">
        <v>176</v>
      </c>
      <c r="C174" s="85" t="s">
        <v>19</v>
      </c>
      <c r="D174" s="51">
        <v>42826</v>
      </c>
      <c r="E174" s="87">
        <v>98.99</v>
      </c>
      <c r="F174" s="87">
        <v>98.99</v>
      </c>
      <c r="G174" s="87">
        <v>98.99</v>
      </c>
      <c r="H174" s="9"/>
      <c r="I174" s="9"/>
      <c r="J174" s="84"/>
      <c r="K174" s="87">
        <v>98.99</v>
      </c>
      <c r="M174" s="80">
        <f t="shared" si="26"/>
        <v>0</v>
      </c>
    </row>
    <row r="175" spans="1:13" ht="32.25" customHeight="1" x14ac:dyDescent="0.35">
      <c r="A175" s="8">
        <v>159</v>
      </c>
      <c r="B175" s="85" t="s">
        <v>172</v>
      </c>
      <c r="C175" s="85" t="s">
        <v>19</v>
      </c>
      <c r="D175" s="51">
        <v>42856</v>
      </c>
      <c r="E175" s="87">
        <v>149.52000000000001</v>
      </c>
      <c r="F175" s="87">
        <v>149.52000000000001</v>
      </c>
      <c r="G175" s="87">
        <v>149.52000000000001</v>
      </c>
      <c r="H175" s="9"/>
      <c r="I175" s="9"/>
      <c r="J175" s="84"/>
      <c r="K175" s="87">
        <v>149.52000000000001</v>
      </c>
      <c r="M175" s="80">
        <f t="shared" si="26"/>
        <v>0</v>
      </c>
    </row>
    <row r="176" spans="1:13" ht="32.25" customHeight="1" x14ac:dyDescent="0.35">
      <c r="A176" s="8">
        <v>160</v>
      </c>
      <c r="B176" s="85" t="s">
        <v>180</v>
      </c>
      <c r="C176" s="85" t="s">
        <v>177</v>
      </c>
      <c r="D176" s="51">
        <v>42856</v>
      </c>
      <c r="E176" s="87">
        <v>9000</v>
      </c>
      <c r="F176" s="87">
        <v>9000</v>
      </c>
      <c r="G176" s="87">
        <v>9000</v>
      </c>
      <c r="H176" s="9"/>
      <c r="I176" s="9"/>
      <c r="J176" s="84"/>
      <c r="K176" s="87">
        <v>9000</v>
      </c>
      <c r="M176" s="80">
        <f t="shared" si="26"/>
        <v>0</v>
      </c>
    </row>
    <row r="177" spans="1:13" ht="32.25" customHeight="1" x14ac:dyDescent="0.35">
      <c r="A177" s="8">
        <v>161</v>
      </c>
      <c r="B177" s="85" t="s">
        <v>179</v>
      </c>
      <c r="C177" s="85" t="s">
        <v>177</v>
      </c>
      <c r="D177" s="51">
        <v>42856</v>
      </c>
      <c r="E177" s="87">
        <v>180</v>
      </c>
      <c r="F177" s="87">
        <v>180</v>
      </c>
      <c r="G177" s="87">
        <v>180</v>
      </c>
      <c r="H177" s="9"/>
      <c r="I177" s="9"/>
      <c r="J177" s="84"/>
      <c r="K177" s="87">
        <v>180</v>
      </c>
      <c r="M177" s="80">
        <f t="shared" si="26"/>
        <v>0</v>
      </c>
    </row>
    <row r="178" spans="1:13" ht="32.25" customHeight="1" x14ac:dyDescent="0.35">
      <c r="A178" s="8">
        <v>162</v>
      </c>
      <c r="B178" s="85" t="s">
        <v>178</v>
      </c>
      <c r="C178" s="85" t="s">
        <v>177</v>
      </c>
      <c r="D178" s="51">
        <v>42856</v>
      </c>
      <c r="E178" s="87">
        <v>271.2</v>
      </c>
      <c r="F178" s="87">
        <v>271.2</v>
      </c>
      <c r="G178" s="87">
        <v>271.2</v>
      </c>
      <c r="H178" s="9"/>
      <c r="I178" s="9"/>
      <c r="J178" s="84"/>
      <c r="K178" s="87">
        <v>271.2</v>
      </c>
      <c r="M178" s="80">
        <f t="shared" si="26"/>
        <v>0</v>
      </c>
    </row>
    <row r="179" spans="1:13" ht="32.25" customHeight="1" x14ac:dyDescent="0.35">
      <c r="A179" s="8">
        <v>163</v>
      </c>
      <c r="B179" s="84" t="s">
        <v>229</v>
      </c>
      <c r="C179" s="6" t="s">
        <v>62</v>
      </c>
      <c r="D179" s="51">
        <v>42856</v>
      </c>
      <c r="E179" s="47">
        <v>1167</v>
      </c>
      <c r="F179" s="47">
        <v>1167</v>
      </c>
      <c r="G179" s="47">
        <v>1167</v>
      </c>
      <c r="H179" s="9"/>
      <c r="I179" s="9"/>
      <c r="J179" s="84"/>
      <c r="K179" s="47">
        <v>1167</v>
      </c>
      <c r="M179" s="80">
        <f t="shared" si="26"/>
        <v>0</v>
      </c>
    </row>
    <row r="180" spans="1:13" ht="32.25" customHeight="1" x14ac:dyDescent="0.35">
      <c r="A180" s="8">
        <v>164</v>
      </c>
      <c r="B180" s="84" t="s">
        <v>181</v>
      </c>
      <c r="C180" s="6" t="s">
        <v>188</v>
      </c>
      <c r="D180" s="51">
        <v>42826</v>
      </c>
      <c r="E180" s="47">
        <v>1453</v>
      </c>
      <c r="F180" s="47">
        <v>1453</v>
      </c>
      <c r="G180" s="47">
        <v>1453</v>
      </c>
      <c r="H180" s="9"/>
      <c r="I180" s="9"/>
      <c r="J180" s="84"/>
      <c r="K180" s="47">
        <v>1453</v>
      </c>
      <c r="M180" s="80">
        <f t="shared" si="26"/>
        <v>0</v>
      </c>
    </row>
    <row r="181" spans="1:13" ht="32.25" customHeight="1" x14ac:dyDescent="0.35">
      <c r="A181" s="8">
        <v>165</v>
      </c>
      <c r="B181" s="84" t="s">
        <v>182</v>
      </c>
      <c r="C181" s="6" t="s">
        <v>188</v>
      </c>
      <c r="D181" s="51">
        <v>42826</v>
      </c>
      <c r="E181" s="47">
        <v>924</v>
      </c>
      <c r="F181" s="47">
        <v>924</v>
      </c>
      <c r="G181" s="47">
        <v>924</v>
      </c>
      <c r="H181" s="9"/>
      <c r="I181" s="9"/>
      <c r="J181" s="84"/>
      <c r="K181" s="47">
        <v>924</v>
      </c>
      <c r="M181" s="80">
        <f t="shared" si="26"/>
        <v>0</v>
      </c>
    </row>
    <row r="182" spans="1:13" ht="32.25" customHeight="1" x14ac:dyDescent="0.35">
      <c r="A182" s="8">
        <v>166</v>
      </c>
      <c r="B182" s="84" t="s">
        <v>183</v>
      </c>
      <c r="C182" s="6" t="s">
        <v>188</v>
      </c>
      <c r="D182" s="51">
        <v>42826</v>
      </c>
      <c r="E182" s="47">
        <v>642</v>
      </c>
      <c r="F182" s="47">
        <v>642</v>
      </c>
      <c r="G182" s="47">
        <v>642</v>
      </c>
      <c r="H182" s="9"/>
      <c r="I182" s="9"/>
      <c r="J182" s="84"/>
      <c r="K182" s="47">
        <v>642</v>
      </c>
      <c r="M182" s="80">
        <f t="shared" si="26"/>
        <v>0</v>
      </c>
    </row>
    <row r="183" spans="1:13" ht="32.25" customHeight="1" x14ac:dyDescent="0.35">
      <c r="A183" s="8">
        <v>167</v>
      </c>
      <c r="B183" s="84" t="s">
        <v>184</v>
      </c>
      <c r="C183" s="6" t="s">
        <v>188</v>
      </c>
      <c r="D183" s="51">
        <v>42826</v>
      </c>
      <c r="E183" s="47">
        <v>356</v>
      </c>
      <c r="F183" s="47">
        <v>356</v>
      </c>
      <c r="G183" s="47">
        <v>356</v>
      </c>
      <c r="H183" s="9"/>
      <c r="I183" s="9"/>
      <c r="J183" s="84"/>
      <c r="K183" s="47">
        <v>356</v>
      </c>
      <c r="M183" s="80">
        <f t="shared" si="26"/>
        <v>0</v>
      </c>
    </row>
    <row r="184" spans="1:13" ht="32.25" customHeight="1" x14ac:dyDescent="0.35">
      <c r="A184" s="8">
        <v>168</v>
      </c>
      <c r="B184" s="84" t="s">
        <v>185</v>
      </c>
      <c r="C184" s="6" t="s">
        <v>188</v>
      </c>
      <c r="D184" s="51">
        <v>42826</v>
      </c>
      <c r="E184" s="47">
        <v>410</v>
      </c>
      <c r="F184" s="47">
        <v>410</v>
      </c>
      <c r="G184" s="47">
        <v>410</v>
      </c>
      <c r="H184" s="9"/>
      <c r="I184" s="9"/>
      <c r="J184" s="84"/>
      <c r="K184" s="47">
        <v>410</v>
      </c>
      <c r="M184" s="80">
        <f t="shared" si="26"/>
        <v>0</v>
      </c>
    </row>
    <row r="185" spans="1:13" ht="32.25" customHeight="1" x14ac:dyDescent="0.35">
      <c r="A185" s="8">
        <v>169</v>
      </c>
      <c r="B185" s="84" t="s">
        <v>186</v>
      </c>
      <c r="C185" s="6" t="s">
        <v>188</v>
      </c>
      <c r="D185" s="51">
        <v>42826</v>
      </c>
      <c r="E185" s="47">
        <v>1495</v>
      </c>
      <c r="F185" s="47">
        <v>1495</v>
      </c>
      <c r="G185" s="47">
        <v>1495</v>
      </c>
      <c r="H185" s="9"/>
      <c r="I185" s="9"/>
      <c r="J185" s="84"/>
      <c r="K185" s="47">
        <v>1495</v>
      </c>
      <c r="M185" s="80">
        <f t="shared" si="26"/>
        <v>0</v>
      </c>
    </row>
    <row r="186" spans="1:13" ht="32.25" customHeight="1" x14ac:dyDescent="0.35">
      <c r="A186" s="8">
        <v>170</v>
      </c>
      <c r="B186" s="84" t="s">
        <v>187</v>
      </c>
      <c r="C186" s="6" t="s">
        <v>188</v>
      </c>
      <c r="D186" s="51">
        <v>42826</v>
      </c>
      <c r="E186" s="47">
        <v>1380</v>
      </c>
      <c r="F186" s="47">
        <v>1380</v>
      </c>
      <c r="G186" s="47">
        <v>1380</v>
      </c>
      <c r="H186" s="9"/>
      <c r="I186" s="9"/>
      <c r="J186" s="84"/>
      <c r="K186" s="47">
        <v>1380</v>
      </c>
      <c r="M186" s="80">
        <f t="shared" si="26"/>
        <v>0</v>
      </c>
    </row>
    <row r="187" spans="1:13" ht="32.25" customHeight="1" x14ac:dyDescent="0.35">
      <c r="A187" s="8">
        <v>171</v>
      </c>
      <c r="B187" s="84" t="s">
        <v>216</v>
      </c>
      <c r="C187" s="6" t="s">
        <v>188</v>
      </c>
      <c r="D187" s="51">
        <v>42826</v>
      </c>
      <c r="E187" s="47">
        <v>302</v>
      </c>
      <c r="F187" s="47">
        <v>302</v>
      </c>
      <c r="G187" s="47">
        <v>302</v>
      </c>
      <c r="H187" s="9"/>
      <c r="I187" s="9"/>
      <c r="J187" s="84"/>
      <c r="K187" s="47">
        <v>302</v>
      </c>
      <c r="M187" s="80">
        <f t="shared" si="26"/>
        <v>0</v>
      </c>
    </row>
    <row r="188" spans="1:13" ht="32.25" customHeight="1" x14ac:dyDescent="0.35">
      <c r="A188" s="8">
        <v>172</v>
      </c>
      <c r="B188" s="84" t="s">
        <v>213</v>
      </c>
      <c r="C188" s="6" t="s">
        <v>188</v>
      </c>
      <c r="D188" s="51">
        <v>42826</v>
      </c>
      <c r="E188" s="47">
        <v>1540</v>
      </c>
      <c r="F188" s="47">
        <v>1540</v>
      </c>
      <c r="G188" s="47">
        <v>1540</v>
      </c>
      <c r="H188" s="9"/>
      <c r="I188" s="9"/>
      <c r="J188" s="84"/>
      <c r="K188" s="47">
        <v>1540</v>
      </c>
      <c r="M188" s="80">
        <f t="shared" si="26"/>
        <v>0</v>
      </c>
    </row>
    <row r="189" spans="1:13" ht="32.25" customHeight="1" x14ac:dyDescent="0.35">
      <c r="A189" s="8">
        <v>173</v>
      </c>
      <c r="B189" s="84" t="s">
        <v>214</v>
      </c>
      <c r="C189" s="6" t="s">
        <v>188</v>
      </c>
      <c r="D189" s="51">
        <v>42826</v>
      </c>
      <c r="E189" s="47">
        <v>895</v>
      </c>
      <c r="F189" s="47">
        <v>895</v>
      </c>
      <c r="G189" s="47">
        <v>895</v>
      </c>
      <c r="H189" s="9"/>
      <c r="I189" s="9"/>
      <c r="J189" s="84"/>
      <c r="K189" s="47">
        <v>895</v>
      </c>
      <c r="M189" s="80">
        <f t="shared" si="26"/>
        <v>0</v>
      </c>
    </row>
    <row r="190" spans="1:13" ht="32.25" customHeight="1" x14ac:dyDescent="0.35">
      <c r="A190" s="8">
        <v>174</v>
      </c>
      <c r="B190" s="84" t="s">
        <v>215</v>
      </c>
      <c r="C190" s="6" t="s">
        <v>188</v>
      </c>
      <c r="D190" s="51">
        <v>42826</v>
      </c>
      <c r="E190" s="47">
        <v>510</v>
      </c>
      <c r="F190" s="47">
        <v>510</v>
      </c>
      <c r="G190" s="47">
        <v>510</v>
      </c>
      <c r="H190" s="9"/>
      <c r="I190" s="9"/>
      <c r="J190" s="84"/>
      <c r="K190" s="47">
        <v>510</v>
      </c>
      <c r="M190" s="80">
        <f t="shared" si="26"/>
        <v>0</v>
      </c>
    </row>
    <row r="191" spans="1:13" ht="32.25" customHeight="1" x14ac:dyDescent="0.35">
      <c r="A191" s="8">
        <v>175</v>
      </c>
      <c r="B191" s="84" t="s">
        <v>189</v>
      </c>
      <c r="C191" s="6" t="s">
        <v>188</v>
      </c>
      <c r="D191" s="51">
        <v>42826</v>
      </c>
      <c r="E191" s="47">
        <v>686</v>
      </c>
      <c r="F191" s="47">
        <v>686</v>
      </c>
      <c r="G191" s="47">
        <v>686</v>
      </c>
      <c r="H191" s="9"/>
      <c r="I191" s="9"/>
      <c r="J191" s="84"/>
      <c r="K191" s="47">
        <v>686</v>
      </c>
      <c r="M191" s="80">
        <f t="shared" si="26"/>
        <v>0</v>
      </c>
    </row>
    <row r="192" spans="1:13" ht="32.25" customHeight="1" x14ac:dyDescent="0.35">
      <c r="A192" s="8">
        <v>176</v>
      </c>
      <c r="B192" s="84" t="s">
        <v>190</v>
      </c>
      <c r="C192" s="6" t="s">
        <v>188</v>
      </c>
      <c r="D192" s="51">
        <v>42826</v>
      </c>
      <c r="E192" s="47">
        <v>469</v>
      </c>
      <c r="F192" s="47">
        <v>469</v>
      </c>
      <c r="G192" s="47">
        <v>469</v>
      </c>
      <c r="H192" s="9"/>
      <c r="I192" s="9"/>
      <c r="J192" s="84"/>
      <c r="K192" s="47">
        <v>469</v>
      </c>
      <c r="M192" s="80">
        <f t="shared" si="26"/>
        <v>0</v>
      </c>
    </row>
    <row r="193" spans="1:49" ht="32.25" customHeight="1" x14ac:dyDescent="0.35">
      <c r="A193" s="8">
        <v>177</v>
      </c>
      <c r="B193" s="84" t="s">
        <v>145</v>
      </c>
      <c r="C193" s="6" t="s">
        <v>188</v>
      </c>
      <c r="D193" s="51">
        <v>42826</v>
      </c>
      <c r="E193" s="47">
        <v>120</v>
      </c>
      <c r="F193" s="47">
        <v>120</v>
      </c>
      <c r="G193" s="47">
        <v>120</v>
      </c>
      <c r="H193" s="9"/>
      <c r="I193" s="9"/>
      <c r="J193" s="84"/>
      <c r="K193" s="47">
        <v>120</v>
      </c>
      <c r="M193" s="80">
        <f t="shared" si="26"/>
        <v>0</v>
      </c>
    </row>
    <row r="194" spans="1:49" ht="32.25" customHeight="1" x14ac:dyDescent="0.35">
      <c r="A194" s="8">
        <v>178</v>
      </c>
      <c r="B194" s="84" t="s">
        <v>191</v>
      </c>
      <c r="C194" s="6" t="s">
        <v>188</v>
      </c>
      <c r="D194" s="51">
        <v>42826</v>
      </c>
      <c r="E194" s="47">
        <v>1740</v>
      </c>
      <c r="F194" s="47">
        <v>1740</v>
      </c>
      <c r="G194" s="47">
        <v>1740</v>
      </c>
      <c r="H194" s="9"/>
      <c r="I194" s="9"/>
      <c r="J194" s="84"/>
      <c r="K194" s="47">
        <v>1740</v>
      </c>
      <c r="M194" s="80">
        <f t="shared" si="26"/>
        <v>0</v>
      </c>
    </row>
    <row r="195" spans="1:49" s="52" customFormat="1" ht="32.25" customHeight="1" x14ac:dyDescent="0.35">
      <c r="A195" s="8">
        <v>179</v>
      </c>
      <c r="B195" s="7" t="s">
        <v>218</v>
      </c>
      <c r="C195" s="6" t="s">
        <v>188</v>
      </c>
      <c r="D195" s="25">
        <v>42826</v>
      </c>
      <c r="E195" s="47">
        <v>322</v>
      </c>
      <c r="F195" s="47">
        <v>322</v>
      </c>
      <c r="G195" s="47">
        <v>322</v>
      </c>
      <c r="H195" s="8"/>
      <c r="I195" s="8"/>
      <c r="J195" s="84"/>
      <c r="K195" s="47">
        <v>322</v>
      </c>
      <c r="L195" s="45"/>
      <c r="M195" s="80">
        <f t="shared" si="26"/>
        <v>0</v>
      </c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</row>
    <row r="196" spans="1:49" s="53" customFormat="1" ht="32.25" customHeight="1" x14ac:dyDescent="0.35">
      <c r="A196" s="8">
        <v>180</v>
      </c>
      <c r="B196" s="7" t="s">
        <v>212</v>
      </c>
      <c r="C196" s="7" t="s">
        <v>192</v>
      </c>
      <c r="D196" s="51">
        <v>42887</v>
      </c>
      <c r="E196" s="47">
        <v>107.99</v>
      </c>
      <c r="F196" s="47">
        <v>107.99</v>
      </c>
      <c r="G196" s="47">
        <v>107.99</v>
      </c>
      <c r="H196" s="7"/>
      <c r="I196" s="7"/>
      <c r="J196" s="84"/>
      <c r="K196" s="47">
        <v>107.99</v>
      </c>
      <c r="L196" s="45"/>
      <c r="M196" s="80">
        <f t="shared" ref="M196:M237" si="27">E196-K196</f>
        <v>0</v>
      </c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5"/>
      <c r="AW196" s="45"/>
    </row>
    <row r="197" spans="1:49" s="53" customFormat="1" ht="32.25" customHeight="1" x14ac:dyDescent="0.35">
      <c r="A197" s="8">
        <v>181</v>
      </c>
      <c r="B197" s="7" t="s">
        <v>193</v>
      </c>
      <c r="C197" s="7" t="s">
        <v>194</v>
      </c>
      <c r="D197" s="51">
        <v>43344</v>
      </c>
      <c r="E197" s="9">
        <v>1998.68</v>
      </c>
      <c r="F197" s="9">
        <v>1998.68</v>
      </c>
      <c r="G197" s="74">
        <v>1998.68</v>
      </c>
      <c r="H197" s="74"/>
      <c r="I197" s="74"/>
      <c r="J197" s="89"/>
      <c r="K197" s="9">
        <v>1998.68</v>
      </c>
      <c r="L197" s="45"/>
      <c r="M197" s="80">
        <f t="shared" si="27"/>
        <v>0</v>
      </c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5"/>
      <c r="AW197" s="45"/>
    </row>
    <row r="198" spans="1:49" s="54" customFormat="1" ht="32.25" customHeight="1" x14ac:dyDescent="0.35">
      <c r="A198" s="8">
        <v>182</v>
      </c>
      <c r="B198" s="7" t="s">
        <v>195</v>
      </c>
      <c r="C198" s="7" t="s">
        <v>19</v>
      </c>
      <c r="D198" s="25">
        <v>43405</v>
      </c>
      <c r="E198" s="46">
        <v>399</v>
      </c>
      <c r="F198" s="46">
        <v>399</v>
      </c>
      <c r="G198" s="46">
        <v>399</v>
      </c>
      <c r="H198" s="7"/>
      <c r="I198" s="46"/>
      <c r="J198" s="89"/>
      <c r="K198" s="46">
        <v>399</v>
      </c>
      <c r="L198" s="45"/>
      <c r="M198" s="80">
        <f t="shared" si="27"/>
        <v>0</v>
      </c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U198" s="45"/>
      <c r="AV198" s="45"/>
      <c r="AW198" s="45"/>
    </row>
    <row r="199" spans="1:49" s="73" customFormat="1" ht="32.25" customHeight="1" x14ac:dyDescent="0.35">
      <c r="A199" s="76">
        <v>183</v>
      </c>
      <c r="B199" s="14" t="s">
        <v>196</v>
      </c>
      <c r="C199" s="14" t="s">
        <v>241</v>
      </c>
      <c r="D199" s="26">
        <v>43405</v>
      </c>
      <c r="E199" s="78">
        <v>199</v>
      </c>
      <c r="F199" s="78">
        <v>199</v>
      </c>
      <c r="G199" s="78">
        <v>199</v>
      </c>
      <c r="H199" s="7"/>
      <c r="I199" s="78"/>
      <c r="J199" s="89"/>
      <c r="K199" s="46">
        <v>199</v>
      </c>
      <c r="L199" s="45"/>
      <c r="M199" s="80">
        <f t="shared" si="27"/>
        <v>0</v>
      </c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U199" s="45"/>
      <c r="AV199" s="45"/>
      <c r="AW199" s="45"/>
    </row>
    <row r="200" spans="1:49" s="73" customFormat="1" ht="32.25" customHeight="1" x14ac:dyDescent="0.35">
      <c r="A200" s="76">
        <v>184</v>
      </c>
      <c r="B200" s="14" t="s">
        <v>197</v>
      </c>
      <c r="C200" s="14" t="s">
        <v>241</v>
      </c>
      <c r="D200" s="26">
        <v>43415</v>
      </c>
      <c r="E200" s="78">
        <v>949.99</v>
      </c>
      <c r="F200" s="78">
        <v>949.99</v>
      </c>
      <c r="G200" s="78">
        <v>949.99</v>
      </c>
      <c r="H200" s="7"/>
      <c r="I200" s="78"/>
      <c r="J200" s="89"/>
      <c r="K200" s="46">
        <v>949.99</v>
      </c>
      <c r="L200" s="45"/>
      <c r="M200" s="80">
        <f t="shared" si="27"/>
        <v>0</v>
      </c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5"/>
      <c r="AW200" s="45"/>
    </row>
    <row r="201" spans="1:49" s="73" customFormat="1" ht="32.25" customHeight="1" x14ac:dyDescent="0.35">
      <c r="A201" s="76">
        <v>185</v>
      </c>
      <c r="B201" s="14" t="s">
        <v>198</v>
      </c>
      <c r="C201" s="14" t="s">
        <v>188</v>
      </c>
      <c r="D201" s="72">
        <v>43405</v>
      </c>
      <c r="E201" s="75">
        <v>990</v>
      </c>
      <c r="F201" s="75">
        <v>990</v>
      </c>
      <c r="G201" s="75">
        <v>990</v>
      </c>
      <c r="H201" s="7"/>
      <c r="I201" s="75"/>
      <c r="J201" s="90"/>
      <c r="K201" s="70">
        <v>990</v>
      </c>
      <c r="L201" s="45"/>
      <c r="M201" s="80">
        <f t="shared" si="27"/>
        <v>0</v>
      </c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5"/>
      <c r="AW201" s="45"/>
    </row>
    <row r="202" spans="1:49" s="73" customFormat="1" ht="32.25" customHeight="1" x14ac:dyDescent="0.35">
      <c r="A202" s="76">
        <v>186</v>
      </c>
      <c r="B202" s="14" t="s">
        <v>199</v>
      </c>
      <c r="C202" s="14"/>
      <c r="D202" s="72">
        <v>43162</v>
      </c>
      <c r="E202" s="75">
        <v>1826</v>
      </c>
      <c r="F202" s="75">
        <v>1826</v>
      </c>
      <c r="G202" s="75">
        <v>1826</v>
      </c>
      <c r="H202" s="7"/>
      <c r="I202" s="75"/>
      <c r="J202" s="90"/>
      <c r="K202" s="70">
        <v>1826</v>
      </c>
      <c r="L202" s="45"/>
      <c r="M202" s="80">
        <f t="shared" si="27"/>
        <v>0</v>
      </c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5"/>
      <c r="AW202" s="45"/>
    </row>
    <row r="203" spans="1:49" s="73" customFormat="1" ht="32.25" customHeight="1" x14ac:dyDescent="0.35">
      <c r="A203" s="76">
        <v>187</v>
      </c>
      <c r="B203" s="14" t="s">
        <v>202</v>
      </c>
      <c r="C203" s="14" t="s">
        <v>201</v>
      </c>
      <c r="D203" s="72">
        <v>43374</v>
      </c>
      <c r="E203" s="75">
        <v>401</v>
      </c>
      <c r="F203" s="75">
        <v>401</v>
      </c>
      <c r="G203" s="75">
        <v>401</v>
      </c>
      <c r="H203" s="7"/>
      <c r="I203" s="75"/>
      <c r="J203" s="90"/>
      <c r="K203" s="70">
        <v>401</v>
      </c>
      <c r="L203" s="45"/>
      <c r="M203" s="80">
        <f t="shared" si="27"/>
        <v>0</v>
      </c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5"/>
      <c r="AW203" s="45"/>
    </row>
    <row r="204" spans="1:49" s="73" customFormat="1" ht="32.25" customHeight="1" x14ac:dyDescent="0.35">
      <c r="A204" s="76">
        <v>188</v>
      </c>
      <c r="B204" s="14" t="s">
        <v>202</v>
      </c>
      <c r="C204" s="14" t="s">
        <v>200</v>
      </c>
      <c r="D204" s="72">
        <v>43374</v>
      </c>
      <c r="E204" s="75">
        <v>401</v>
      </c>
      <c r="F204" s="75">
        <v>401</v>
      </c>
      <c r="G204" s="75">
        <v>401</v>
      </c>
      <c r="H204" s="7"/>
      <c r="I204" s="75"/>
      <c r="J204" s="90"/>
      <c r="K204" s="70">
        <v>401</v>
      </c>
      <c r="L204" s="45"/>
      <c r="M204" s="80">
        <f t="shared" si="27"/>
        <v>0</v>
      </c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5"/>
      <c r="AW204" s="45"/>
    </row>
    <row r="205" spans="1:49" s="73" customFormat="1" ht="32.25" customHeight="1" x14ac:dyDescent="0.35">
      <c r="A205" s="76">
        <v>189</v>
      </c>
      <c r="B205" s="14" t="s">
        <v>203</v>
      </c>
      <c r="C205" s="14" t="s">
        <v>62</v>
      </c>
      <c r="D205" s="72">
        <v>43374</v>
      </c>
      <c r="E205" s="75">
        <v>130</v>
      </c>
      <c r="F205" s="75">
        <v>130</v>
      </c>
      <c r="G205" s="75">
        <v>130</v>
      </c>
      <c r="H205" s="7"/>
      <c r="I205" s="75"/>
      <c r="J205" s="90"/>
      <c r="K205" s="70">
        <v>130</v>
      </c>
      <c r="L205" s="45"/>
      <c r="M205" s="80">
        <f t="shared" si="27"/>
        <v>0</v>
      </c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</row>
    <row r="206" spans="1:49" s="73" customFormat="1" ht="32.25" customHeight="1" x14ac:dyDescent="0.35">
      <c r="A206" s="76">
        <v>190</v>
      </c>
      <c r="B206" s="14" t="s">
        <v>204</v>
      </c>
      <c r="C206" s="14" t="s">
        <v>205</v>
      </c>
      <c r="D206" s="72">
        <v>43252</v>
      </c>
      <c r="E206" s="75">
        <v>3600</v>
      </c>
      <c r="F206" s="75">
        <v>3600</v>
      </c>
      <c r="G206" s="75">
        <v>3600</v>
      </c>
      <c r="H206" s="7"/>
      <c r="I206" s="75"/>
      <c r="J206" s="90"/>
      <c r="K206" s="70">
        <v>3600</v>
      </c>
      <c r="L206" s="45"/>
      <c r="M206" s="80">
        <f t="shared" si="27"/>
        <v>0</v>
      </c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  <c r="AT206" s="45"/>
      <c r="AU206" s="45"/>
      <c r="AV206" s="45"/>
      <c r="AW206" s="45"/>
    </row>
    <row r="207" spans="1:49" s="73" customFormat="1" ht="32.25" customHeight="1" x14ac:dyDescent="0.35">
      <c r="A207" s="76">
        <v>191</v>
      </c>
      <c r="B207" s="14" t="s">
        <v>206</v>
      </c>
      <c r="C207" s="14" t="s">
        <v>207</v>
      </c>
      <c r="D207" s="72">
        <v>43160</v>
      </c>
      <c r="E207" s="75">
        <v>3822.45</v>
      </c>
      <c r="F207" s="75">
        <v>3822.45</v>
      </c>
      <c r="G207" s="75">
        <v>3822.45</v>
      </c>
      <c r="H207" s="7"/>
      <c r="I207" s="75"/>
      <c r="J207" s="90"/>
      <c r="K207" s="70">
        <v>3822.45</v>
      </c>
      <c r="L207" s="45"/>
      <c r="M207" s="80">
        <f t="shared" si="27"/>
        <v>0</v>
      </c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  <c r="AT207" s="45"/>
      <c r="AU207" s="45"/>
      <c r="AV207" s="45"/>
      <c r="AW207" s="45"/>
    </row>
    <row r="208" spans="1:49" s="73" customFormat="1" ht="32.25" customHeight="1" x14ac:dyDescent="0.35">
      <c r="A208" s="76">
        <v>192</v>
      </c>
      <c r="B208" s="14" t="s">
        <v>231</v>
      </c>
      <c r="C208" s="14" t="s">
        <v>62</v>
      </c>
      <c r="D208" s="72">
        <v>43132</v>
      </c>
      <c r="E208" s="75">
        <v>1792</v>
      </c>
      <c r="F208" s="75">
        <v>1792</v>
      </c>
      <c r="G208" s="75">
        <v>1792</v>
      </c>
      <c r="H208" s="7"/>
      <c r="I208" s="75"/>
      <c r="J208" s="75"/>
      <c r="K208" s="70">
        <v>1792</v>
      </c>
      <c r="L208" s="45"/>
      <c r="M208" s="80">
        <f t="shared" si="27"/>
        <v>0</v>
      </c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</row>
    <row r="209" spans="1:49" s="73" customFormat="1" ht="32.25" customHeight="1" x14ac:dyDescent="0.35">
      <c r="A209" s="76">
        <v>193</v>
      </c>
      <c r="B209" s="14" t="s">
        <v>232</v>
      </c>
      <c r="C209" s="14" t="s">
        <v>14</v>
      </c>
      <c r="D209" s="72">
        <v>43800</v>
      </c>
      <c r="E209" s="75">
        <v>4550</v>
      </c>
      <c r="F209" s="75">
        <v>4550</v>
      </c>
      <c r="G209" s="75">
        <v>4550</v>
      </c>
      <c r="H209" s="7"/>
      <c r="I209" s="75"/>
      <c r="J209" s="75"/>
      <c r="K209" s="70">
        <v>4550</v>
      </c>
      <c r="L209" s="45"/>
      <c r="M209" s="80">
        <f t="shared" si="27"/>
        <v>0</v>
      </c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</row>
    <row r="210" spans="1:49" s="73" customFormat="1" ht="32.25" customHeight="1" x14ac:dyDescent="0.35">
      <c r="A210" s="76">
        <v>194</v>
      </c>
      <c r="B210" s="14" t="s">
        <v>211</v>
      </c>
      <c r="C210" s="14" t="s">
        <v>62</v>
      </c>
      <c r="D210" s="72">
        <v>43466</v>
      </c>
      <c r="E210" s="75">
        <v>625</v>
      </c>
      <c r="F210" s="75">
        <v>625</v>
      </c>
      <c r="G210" s="75">
        <v>625</v>
      </c>
      <c r="H210" s="7"/>
      <c r="I210" s="75"/>
      <c r="J210" s="75"/>
      <c r="K210" s="70">
        <v>625</v>
      </c>
      <c r="L210" s="45"/>
      <c r="M210" s="80">
        <f t="shared" si="27"/>
        <v>0</v>
      </c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  <c r="AT210" s="45"/>
      <c r="AU210" s="45"/>
      <c r="AV210" s="45"/>
      <c r="AW210" s="45"/>
    </row>
    <row r="211" spans="1:49" s="73" customFormat="1" ht="32.25" customHeight="1" x14ac:dyDescent="0.35">
      <c r="A211" s="76">
        <v>195</v>
      </c>
      <c r="B211" s="14" t="s">
        <v>233</v>
      </c>
      <c r="C211" s="14" t="s">
        <v>14</v>
      </c>
      <c r="D211" s="72">
        <v>43101</v>
      </c>
      <c r="E211" s="75">
        <v>335</v>
      </c>
      <c r="F211" s="75">
        <v>335</v>
      </c>
      <c r="G211" s="75">
        <v>335</v>
      </c>
      <c r="H211" s="7"/>
      <c r="I211" s="75"/>
      <c r="J211" s="75"/>
      <c r="K211" s="70">
        <v>335</v>
      </c>
      <c r="L211" s="45"/>
      <c r="M211" s="80">
        <f t="shared" si="27"/>
        <v>0</v>
      </c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</row>
    <row r="212" spans="1:49" s="73" customFormat="1" ht="32.25" customHeight="1" x14ac:dyDescent="0.35">
      <c r="A212" s="76">
        <v>196</v>
      </c>
      <c r="B212" s="14" t="s">
        <v>209</v>
      </c>
      <c r="C212" s="14" t="s">
        <v>14</v>
      </c>
      <c r="D212" s="72">
        <v>42309</v>
      </c>
      <c r="E212" s="75">
        <v>489.14</v>
      </c>
      <c r="F212" s="75">
        <v>489.14</v>
      </c>
      <c r="G212" s="75">
        <v>489.14</v>
      </c>
      <c r="H212" s="7"/>
      <c r="I212" s="75"/>
      <c r="J212" s="75"/>
      <c r="K212" s="70">
        <v>489.14</v>
      </c>
      <c r="L212" s="45"/>
      <c r="M212" s="80">
        <f t="shared" si="27"/>
        <v>0</v>
      </c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</row>
    <row r="213" spans="1:49" s="73" customFormat="1" ht="32.25" customHeight="1" x14ac:dyDescent="0.35">
      <c r="A213" s="76">
        <v>197</v>
      </c>
      <c r="B213" s="14" t="s">
        <v>210</v>
      </c>
      <c r="C213" s="14" t="s">
        <v>201</v>
      </c>
      <c r="D213" s="72">
        <v>43617</v>
      </c>
      <c r="E213" s="75">
        <v>900</v>
      </c>
      <c r="F213" s="75">
        <v>900</v>
      </c>
      <c r="G213" s="75">
        <v>900</v>
      </c>
      <c r="H213" s="7"/>
      <c r="I213" s="75"/>
      <c r="J213" s="75"/>
      <c r="K213" s="70">
        <v>900</v>
      </c>
      <c r="L213" s="45"/>
      <c r="M213" s="80">
        <f t="shared" si="27"/>
        <v>0</v>
      </c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45"/>
    </row>
    <row r="214" spans="1:49" s="73" customFormat="1" ht="32.25" customHeight="1" x14ac:dyDescent="0.35">
      <c r="A214" s="76">
        <v>198</v>
      </c>
      <c r="B214" s="14" t="s">
        <v>234</v>
      </c>
      <c r="C214" s="14" t="s">
        <v>19</v>
      </c>
      <c r="D214" s="72">
        <v>43435</v>
      </c>
      <c r="E214" s="75">
        <v>3268.7</v>
      </c>
      <c r="F214" s="75">
        <v>3268.7</v>
      </c>
      <c r="G214" s="75">
        <v>3268.7</v>
      </c>
      <c r="H214" s="7"/>
      <c r="I214" s="75"/>
      <c r="J214" s="75"/>
      <c r="K214" s="70">
        <v>3268.7</v>
      </c>
      <c r="L214" s="45"/>
      <c r="M214" s="80">
        <f t="shared" si="27"/>
        <v>0</v>
      </c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  <c r="AT214" s="45"/>
      <c r="AU214" s="45"/>
      <c r="AV214" s="45"/>
      <c r="AW214" s="45"/>
    </row>
    <row r="215" spans="1:49" s="73" customFormat="1" ht="32.25" customHeight="1" x14ac:dyDescent="0.35">
      <c r="A215" s="76">
        <v>199</v>
      </c>
      <c r="B215" s="14" t="s">
        <v>235</v>
      </c>
      <c r="C215" s="14" t="s">
        <v>19</v>
      </c>
      <c r="D215" s="72">
        <v>43374</v>
      </c>
      <c r="E215" s="75">
        <v>664.7</v>
      </c>
      <c r="F215" s="75">
        <v>664.7</v>
      </c>
      <c r="G215" s="75">
        <v>664.7</v>
      </c>
      <c r="H215" s="7"/>
      <c r="I215" s="75"/>
      <c r="J215" s="75"/>
      <c r="K215" s="70">
        <v>664.7</v>
      </c>
      <c r="L215" s="45"/>
      <c r="M215" s="80">
        <f t="shared" si="27"/>
        <v>0</v>
      </c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  <c r="AT215" s="45"/>
      <c r="AU215" s="45"/>
      <c r="AV215" s="45"/>
      <c r="AW215" s="45"/>
    </row>
    <row r="216" spans="1:49" s="73" customFormat="1" ht="32.25" customHeight="1" x14ac:dyDescent="0.35">
      <c r="A216" s="76">
        <v>200</v>
      </c>
      <c r="B216" s="14" t="s">
        <v>236</v>
      </c>
      <c r="C216" s="14" t="s">
        <v>237</v>
      </c>
      <c r="D216" s="72">
        <v>43405</v>
      </c>
      <c r="E216" s="75">
        <v>12602.8</v>
      </c>
      <c r="F216" s="75">
        <v>12602.8</v>
      </c>
      <c r="G216" s="75">
        <v>12602.8</v>
      </c>
      <c r="H216" s="7"/>
      <c r="I216" s="75"/>
      <c r="J216" s="75"/>
      <c r="K216" s="70">
        <v>12602.8</v>
      </c>
      <c r="L216" s="45"/>
      <c r="M216" s="80">
        <f t="shared" si="27"/>
        <v>0</v>
      </c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</row>
    <row r="217" spans="1:49" s="73" customFormat="1" ht="32.25" customHeight="1" x14ac:dyDescent="0.35">
      <c r="A217" s="76">
        <v>201</v>
      </c>
      <c r="B217" s="14" t="s">
        <v>217</v>
      </c>
      <c r="C217" s="14" t="s">
        <v>62</v>
      </c>
      <c r="D217" s="72">
        <v>43101</v>
      </c>
      <c r="E217" s="75">
        <v>621.6</v>
      </c>
      <c r="F217" s="75">
        <v>621.6</v>
      </c>
      <c r="G217" s="75">
        <v>621.6</v>
      </c>
      <c r="H217" s="7"/>
      <c r="I217" s="75"/>
      <c r="J217" s="75"/>
      <c r="K217" s="70">
        <v>621.6</v>
      </c>
      <c r="L217" s="45"/>
      <c r="M217" s="80">
        <f t="shared" si="27"/>
        <v>0</v>
      </c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</row>
    <row r="218" spans="1:49" s="73" customFormat="1" ht="32.25" customHeight="1" x14ac:dyDescent="0.35">
      <c r="A218" s="76">
        <v>202</v>
      </c>
      <c r="B218" s="14" t="s">
        <v>227</v>
      </c>
      <c r="C218" s="14" t="s">
        <v>19</v>
      </c>
      <c r="D218" s="72">
        <v>43556</v>
      </c>
      <c r="E218" s="75">
        <v>945</v>
      </c>
      <c r="F218" s="75">
        <v>945</v>
      </c>
      <c r="G218" s="75">
        <v>945</v>
      </c>
      <c r="H218" s="7"/>
      <c r="I218" s="75"/>
      <c r="J218" s="75"/>
      <c r="K218" s="70">
        <v>945</v>
      </c>
      <c r="L218" s="45"/>
      <c r="M218" s="80">
        <f t="shared" si="27"/>
        <v>0</v>
      </c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  <c r="AT218" s="45"/>
      <c r="AU218" s="45"/>
      <c r="AV218" s="45"/>
      <c r="AW218" s="45"/>
    </row>
    <row r="219" spans="1:49" s="73" customFormat="1" ht="32.25" customHeight="1" x14ac:dyDescent="0.35">
      <c r="A219" s="76">
        <v>203</v>
      </c>
      <c r="B219" s="14" t="s">
        <v>238</v>
      </c>
      <c r="C219" s="14" t="s">
        <v>14</v>
      </c>
      <c r="D219" s="72">
        <v>43525</v>
      </c>
      <c r="E219" s="75">
        <v>8740</v>
      </c>
      <c r="F219" s="75">
        <v>8740</v>
      </c>
      <c r="G219" s="75">
        <v>8740</v>
      </c>
      <c r="H219" s="7"/>
      <c r="I219" s="75"/>
      <c r="J219" s="75"/>
      <c r="K219" s="70">
        <v>8740</v>
      </c>
      <c r="L219" s="45"/>
      <c r="M219" s="80">
        <f t="shared" si="27"/>
        <v>0</v>
      </c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  <c r="AT219" s="45"/>
      <c r="AU219" s="45"/>
      <c r="AV219" s="45"/>
      <c r="AW219" s="45"/>
    </row>
    <row r="220" spans="1:49" s="73" customFormat="1" ht="32.25" customHeight="1" x14ac:dyDescent="0.35">
      <c r="A220" s="76">
        <v>204</v>
      </c>
      <c r="B220" s="14" t="s">
        <v>239</v>
      </c>
      <c r="C220" s="14" t="s">
        <v>19</v>
      </c>
      <c r="D220" s="72">
        <v>43586</v>
      </c>
      <c r="E220" s="75">
        <v>8564.64</v>
      </c>
      <c r="F220" s="75">
        <v>8564.64</v>
      </c>
      <c r="G220" s="75">
        <v>8564.64</v>
      </c>
      <c r="H220" s="7"/>
      <c r="I220" s="75"/>
      <c r="J220" s="75"/>
      <c r="K220" s="70">
        <v>8564.64</v>
      </c>
      <c r="L220" s="45"/>
      <c r="M220" s="80">
        <f t="shared" si="27"/>
        <v>0</v>
      </c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</row>
    <row r="221" spans="1:49" s="73" customFormat="1" ht="32.25" customHeight="1" x14ac:dyDescent="0.35">
      <c r="A221" s="76">
        <v>205</v>
      </c>
      <c r="B221" s="14" t="s">
        <v>244</v>
      </c>
      <c r="C221" s="14" t="s">
        <v>19</v>
      </c>
      <c r="D221" s="72">
        <v>43617</v>
      </c>
      <c r="E221" s="75">
        <v>2709.26</v>
      </c>
      <c r="F221" s="75">
        <v>2709.26</v>
      </c>
      <c r="G221" s="75">
        <v>2709.26</v>
      </c>
      <c r="H221" s="7"/>
      <c r="I221" s="75"/>
      <c r="J221" s="75"/>
      <c r="K221" s="70">
        <v>2709.26</v>
      </c>
      <c r="L221" s="45"/>
      <c r="M221" s="80">
        <f t="shared" si="27"/>
        <v>0</v>
      </c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  <c r="AT221" s="45"/>
      <c r="AU221" s="45"/>
      <c r="AV221" s="45"/>
      <c r="AW221" s="45"/>
    </row>
    <row r="222" spans="1:49" s="73" customFormat="1" ht="32.25" customHeight="1" x14ac:dyDescent="0.35">
      <c r="A222" s="76">
        <v>206</v>
      </c>
      <c r="B222" s="14" t="s">
        <v>240</v>
      </c>
      <c r="C222" s="14" t="s">
        <v>62</v>
      </c>
      <c r="D222" s="72">
        <v>43739</v>
      </c>
      <c r="E222" s="75">
        <v>117.16</v>
      </c>
      <c r="F222" s="75">
        <v>117.16</v>
      </c>
      <c r="G222" s="75">
        <v>117.16</v>
      </c>
      <c r="H222" s="7"/>
      <c r="I222" s="75"/>
      <c r="J222" s="109"/>
      <c r="K222" s="70">
        <v>117.16</v>
      </c>
      <c r="L222" s="45"/>
      <c r="M222" s="80">
        <f t="shared" si="27"/>
        <v>0</v>
      </c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  <c r="AT222" s="45"/>
      <c r="AU222" s="45"/>
      <c r="AV222" s="45"/>
      <c r="AW222" s="45"/>
    </row>
    <row r="223" spans="1:49" s="73" customFormat="1" ht="32.25" customHeight="1" x14ac:dyDescent="0.35">
      <c r="A223" s="76">
        <v>207</v>
      </c>
      <c r="B223" s="14" t="s">
        <v>242</v>
      </c>
      <c r="C223" s="14" t="s">
        <v>243</v>
      </c>
      <c r="D223" s="72">
        <v>43586</v>
      </c>
      <c r="E223" s="75">
        <v>5390</v>
      </c>
      <c r="F223" s="75">
        <v>5390</v>
      </c>
      <c r="G223" s="75">
        <v>5390</v>
      </c>
      <c r="H223" s="7"/>
      <c r="I223" s="75"/>
      <c r="J223" s="109"/>
      <c r="K223" s="70">
        <v>5390</v>
      </c>
      <c r="L223" s="45"/>
      <c r="M223" s="80">
        <f t="shared" si="27"/>
        <v>0</v>
      </c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  <c r="AT223" s="45"/>
      <c r="AU223" s="45"/>
      <c r="AV223" s="45"/>
      <c r="AW223" s="45"/>
    </row>
    <row r="224" spans="1:49" ht="32.25" customHeight="1" x14ac:dyDescent="0.35">
      <c r="A224" s="76">
        <v>208</v>
      </c>
      <c r="B224" s="91" t="s">
        <v>191</v>
      </c>
      <c r="C224" s="13" t="s">
        <v>19</v>
      </c>
      <c r="D224" s="55">
        <v>43617</v>
      </c>
      <c r="E224" s="16">
        <v>5148</v>
      </c>
      <c r="F224" s="16">
        <v>5148</v>
      </c>
      <c r="G224" s="16">
        <v>5148</v>
      </c>
      <c r="H224" s="7"/>
      <c r="I224" s="16"/>
      <c r="J224" s="84"/>
      <c r="K224" s="9">
        <v>5148</v>
      </c>
      <c r="M224" s="80">
        <f t="shared" si="27"/>
        <v>0</v>
      </c>
    </row>
    <row r="225" spans="1:15" ht="32.25" customHeight="1" x14ac:dyDescent="0.35">
      <c r="A225" s="76">
        <v>209</v>
      </c>
      <c r="B225" s="91" t="s">
        <v>245</v>
      </c>
      <c r="C225" s="13" t="s">
        <v>14</v>
      </c>
      <c r="D225" s="55">
        <v>43497</v>
      </c>
      <c r="E225" s="16">
        <v>17567.64</v>
      </c>
      <c r="F225" s="16">
        <v>17567.64</v>
      </c>
      <c r="G225" s="16">
        <v>17567.64</v>
      </c>
      <c r="H225" s="14"/>
      <c r="I225" s="16"/>
      <c r="J225" s="84"/>
      <c r="K225" s="16">
        <v>17567.64</v>
      </c>
      <c r="M225" s="80">
        <f t="shared" si="27"/>
        <v>0</v>
      </c>
    </row>
    <row r="226" spans="1:15" ht="32.25" customHeight="1" x14ac:dyDescent="0.35">
      <c r="A226" s="76">
        <v>210</v>
      </c>
      <c r="B226" s="91" t="s">
        <v>174</v>
      </c>
      <c r="C226" s="13" t="s">
        <v>14</v>
      </c>
      <c r="D226" s="55">
        <v>43525</v>
      </c>
      <c r="E226" s="16">
        <v>18752</v>
      </c>
      <c r="F226" s="16">
        <v>18752</v>
      </c>
      <c r="G226" s="16">
        <v>18752</v>
      </c>
      <c r="H226" s="14"/>
      <c r="I226" s="16"/>
      <c r="J226" s="84"/>
      <c r="K226" s="16">
        <v>18752</v>
      </c>
      <c r="M226" s="80">
        <f t="shared" si="27"/>
        <v>0</v>
      </c>
    </row>
    <row r="227" spans="1:15" ht="32.25" customHeight="1" x14ac:dyDescent="0.35">
      <c r="A227" s="76">
        <v>211</v>
      </c>
      <c r="B227" s="91" t="s">
        <v>191</v>
      </c>
      <c r="C227" s="13" t="s">
        <v>14</v>
      </c>
      <c r="D227" s="55">
        <v>43556</v>
      </c>
      <c r="E227" s="16">
        <v>7967</v>
      </c>
      <c r="F227" s="16">
        <v>7967</v>
      </c>
      <c r="G227" s="16">
        <v>7967</v>
      </c>
      <c r="H227" s="14"/>
      <c r="I227" s="16"/>
      <c r="J227" s="84"/>
      <c r="K227" s="16">
        <v>7967</v>
      </c>
      <c r="M227" s="80">
        <f t="shared" si="27"/>
        <v>0</v>
      </c>
    </row>
    <row r="228" spans="1:15" ht="32.25" customHeight="1" x14ac:dyDescent="0.35">
      <c r="A228" s="76">
        <v>212</v>
      </c>
      <c r="B228" s="91" t="s">
        <v>246</v>
      </c>
      <c r="C228" s="13" t="s">
        <v>14</v>
      </c>
      <c r="D228" s="55">
        <v>43405</v>
      </c>
      <c r="E228" s="16">
        <v>384</v>
      </c>
      <c r="F228" s="16">
        <v>384</v>
      </c>
      <c r="G228" s="16">
        <v>384</v>
      </c>
      <c r="H228" s="14"/>
      <c r="I228" s="16"/>
      <c r="J228" s="84"/>
      <c r="K228" s="16">
        <v>384</v>
      </c>
      <c r="M228" s="80">
        <f t="shared" si="27"/>
        <v>0</v>
      </c>
    </row>
    <row r="229" spans="1:15" ht="32.25" customHeight="1" x14ac:dyDescent="0.35">
      <c r="A229" s="76">
        <v>213</v>
      </c>
      <c r="B229" s="91" t="s">
        <v>247</v>
      </c>
      <c r="C229" s="13" t="s">
        <v>14</v>
      </c>
      <c r="D229" s="55">
        <v>43405</v>
      </c>
      <c r="E229" s="16">
        <v>697</v>
      </c>
      <c r="F229" s="16">
        <v>697</v>
      </c>
      <c r="G229" s="16">
        <v>697</v>
      </c>
      <c r="H229" s="14"/>
      <c r="I229" s="16"/>
      <c r="J229" s="84"/>
      <c r="K229" s="16">
        <v>697</v>
      </c>
      <c r="M229" s="80">
        <f t="shared" si="27"/>
        <v>0</v>
      </c>
    </row>
    <row r="230" spans="1:15" ht="32.25" customHeight="1" x14ac:dyDescent="0.35">
      <c r="A230" s="76">
        <v>214</v>
      </c>
      <c r="B230" s="91" t="s">
        <v>248</v>
      </c>
      <c r="C230" s="13" t="s">
        <v>14</v>
      </c>
      <c r="D230" s="55">
        <v>43525</v>
      </c>
      <c r="E230" s="16">
        <v>3876</v>
      </c>
      <c r="F230" s="16">
        <v>3876</v>
      </c>
      <c r="G230" s="16">
        <v>3876</v>
      </c>
      <c r="H230" s="14"/>
      <c r="I230" s="16"/>
      <c r="J230" s="84"/>
      <c r="K230" s="16">
        <v>3876</v>
      </c>
      <c r="M230" s="80">
        <f t="shared" si="27"/>
        <v>0</v>
      </c>
    </row>
    <row r="231" spans="1:15" ht="32.25" customHeight="1" x14ac:dyDescent="0.35">
      <c r="A231" s="76">
        <v>215</v>
      </c>
      <c r="B231" s="91" t="s">
        <v>249</v>
      </c>
      <c r="C231" s="13" t="s">
        <v>14</v>
      </c>
      <c r="D231" s="55">
        <v>43556</v>
      </c>
      <c r="E231" s="16">
        <v>1950</v>
      </c>
      <c r="F231" s="16">
        <v>1950</v>
      </c>
      <c r="G231" s="16">
        <v>1950</v>
      </c>
      <c r="H231" s="14"/>
      <c r="I231" s="16"/>
      <c r="J231" s="84"/>
      <c r="K231" s="16">
        <v>1950</v>
      </c>
      <c r="M231" s="80">
        <f t="shared" si="27"/>
        <v>0</v>
      </c>
    </row>
    <row r="232" spans="1:15" ht="32.25" customHeight="1" x14ac:dyDescent="0.35">
      <c r="A232" s="76">
        <v>216</v>
      </c>
      <c r="B232" s="91" t="s">
        <v>250</v>
      </c>
      <c r="C232" s="13" t="s">
        <v>14</v>
      </c>
      <c r="D232" s="55">
        <v>43556</v>
      </c>
      <c r="E232" s="16">
        <v>2948</v>
      </c>
      <c r="F232" s="16">
        <v>2948</v>
      </c>
      <c r="G232" s="16">
        <v>2948</v>
      </c>
      <c r="H232" s="14"/>
      <c r="I232" s="16"/>
      <c r="J232" s="84"/>
      <c r="K232" s="16">
        <v>2948</v>
      </c>
      <c r="M232" s="80">
        <f t="shared" si="27"/>
        <v>0</v>
      </c>
    </row>
    <row r="233" spans="1:15" ht="32.25" customHeight="1" x14ac:dyDescent="0.35">
      <c r="A233" s="76">
        <v>217</v>
      </c>
      <c r="B233" s="91" t="s">
        <v>255</v>
      </c>
      <c r="C233" s="13" t="s">
        <v>19</v>
      </c>
      <c r="D233" s="55">
        <v>43922</v>
      </c>
      <c r="E233" s="16">
        <v>132</v>
      </c>
      <c r="F233" s="16">
        <v>132</v>
      </c>
      <c r="G233" s="16"/>
      <c r="H233" s="14"/>
      <c r="I233" s="16"/>
      <c r="J233" s="16">
        <v>132</v>
      </c>
      <c r="K233" s="16">
        <v>132</v>
      </c>
      <c r="M233" s="80">
        <f t="shared" si="27"/>
        <v>0</v>
      </c>
    </row>
    <row r="234" spans="1:15" ht="32.25" customHeight="1" x14ac:dyDescent="0.35">
      <c r="A234" s="76">
        <v>218</v>
      </c>
      <c r="B234" s="91" t="s">
        <v>256</v>
      </c>
      <c r="C234" s="13" t="s">
        <v>14</v>
      </c>
      <c r="D234" s="55">
        <v>44136</v>
      </c>
      <c r="E234" s="16">
        <v>420</v>
      </c>
      <c r="F234" s="16">
        <v>420</v>
      </c>
      <c r="G234" s="16"/>
      <c r="H234" s="14"/>
      <c r="I234" s="16"/>
      <c r="J234" s="16">
        <v>420</v>
      </c>
      <c r="K234" s="16">
        <v>420</v>
      </c>
      <c r="M234" s="80">
        <f t="shared" si="27"/>
        <v>0</v>
      </c>
    </row>
    <row r="235" spans="1:15" ht="32.25" customHeight="1" x14ac:dyDescent="0.35">
      <c r="A235" s="111">
        <v>219</v>
      </c>
      <c r="B235" s="91" t="s">
        <v>251</v>
      </c>
      <c r="C235" s="13" t="s">
        <v>14</v>
      </c>
      <c r="D235" s="55">
        <v>43983</v>
      </c>
      <c r="E235" s="16">
        <v>106</v>
      </c>
      <c r="F235" s="16">
        <v>106</v>
      </c>
      <c r="G235" s="16"/>
      <c r="H235" s="14"/>
      <c r="I235" s="16"/>
      <c r="J235" s="16">
        <v>106</v>
      </c>
      <c r="K235" s="16">
        <v>106</v>
      </c>
      <c r="M235" s="80">
        <f t="shared" si="27"/>
        <v>0</v>
      </c>
    </row>
    <row r="236" spans="1:15" ht="32.25" customHeight="1" x14ac:dyDescent="0.35">
      <c r="A236" s="112">
        <v>220</v>
      </c>
      <c r="B236" s="91" t="s">
        <v>252</v>
      </c>
      <c r="C236" s="13" t="s">
        <v>254</v>
      </c>
      <c r="D236" s="55">
        <v>44197</v>
      </c>
      <c r="E236" s="16">
        <v>858</v>
      </c>
      <c r="F236" s="16">
        <v>858</v>
      </c>
      <c r="G236" s="16"/>
      <c r="H236" s="14"/>
      <c r="I236" s="16"/>
      <c r="J236" s="16">
        <v>858</v>
      </c>
      <c r="K236" s="16">
        <v>858</v>
      </c>
      <c r="M236" s="80">
        <f t="shared" si="27"/>
        <v>0</v>
      </c>
    </row>
    <row r="237" spans="1:15" ht="32.25" customHeight="1" x14ac:dyDescent="0.35">
      <c r="A237" s="110">
        <v>221</v>
      </c>
      <c r="B237" s="91" t="s">
        <v>253</v>
      </c>
      <c r="C237" s="13" t="s">
        <v>254</v>
      </c>
      <c r="D237" s="55">
        <v>44197</v>
      </c>
      <c r="E237" s="16">
        <v>588</v>
      </c>
      <c r="F237" s="16">
        <v>588</v>
      </c>
      <c r="G237" s="16"/>
      <c r="H237" s="14"/>
      <c r="I237" s="16"/>
      <c r="J237" s="16">
        <v>588</v>
      </c>
      <c r="K237" s="16">
        <v>588</v>
      </c>
      <c r="M237" s="80">
        <f t="shared" si="27"/>
        <v>0</v>
      </c>
    </row>
    <row r="238" spans="1:15" s="83" customFormat="1" ht="16" thickBot="1" x14ac:dyDescent="0.4">
      <c r="A238" s="56" t="s">
        <v>33</v>
      </c>
      <c r="B238" s="57"/>
      <c r="C238" s="58"/>
      <c r="D238" s="59"/>
      <c r="E238" s="60">
        <f>SUM(E67:E237)</f>
        <v>218790.95</v>
      </c>
      <c r="F238" s="60">
        <f t="shared" ref="F238:K238" si="28">SUM(F67:F237)</f>
        <v>215228.31</v>
      </c>
      <c r="G238" s="60">
        <f t="shared" si="28"/>
        <v>216686.95</v>
      </c>
      <c r="H238" s="60">
        <f t="shared" si="28"/>
        <v>0</v>
      </c>
      <c r="I238" s="60">
        <f t="shared" si="28"/>
        <v>3562.6400000000003</v>
      </c>
      <c r="J238" s="60">
        <f t="shared" si="28"/>
        <v>2104</v>
      </c>
      <c r="K238" s="60">
        <f t="shared" si="28"/>
        <v>215228.31</v>
      </c>
    </row>
    <row r="239" spans="1:15" x14ac:dyDescent="0.35">
      <c r="A239" s="61"/>
      <c r="B239" s="29"/>
      <c r="C239" s="30"/>
      <c r="D239" s="31"/>
      <c r="E239" s="23"/>
      <c r="F239" s="23"/>
      <c r="G239" s="23"/>
      <c r="H239" s="23"/>
      <c r="I239" s="24"/>
      <c r="J239" s="24"/>
      <c r="K239" s="67"/>
    </row>
    <row r="240" spans="1:15" ht="16" thickBot="1" x14ac:dyDescent="0.4">
      <c r="A240" s="61"/>
      <c r="B240" s="29"/>
      <c r="C240" s="30"/>
      <c r="D240" s="31"/>
      <c r="E240" s="23"/>
      <c r="F240" s="23"/>
      <c r="G240" s="23"/>
      <c r="H240" s="23"/>
      <c r="I240" s="24"/>
      <c r="J240" s="24"/>
      <c r="K240" s="67"/>
      <c r="O240" s="80"/>
    </row>
    <row r="241" spans="1:15" ht="16" thickBot="1" x14ac:dyDescent="0.4">
      <c r="A241" s="61"/>
      <c r="B241" s="29"/>
      <c r="C241" s="30"/>
      <c r="D241" s="4" t="s">
        <v>130</v>
      </c>
      <c r="E241" s="62">
        <f t="shared" ref="E241:K241" si="29">E238+E62+E40+E28</f>
        <v>540891.59</v>
      </c>
      <c r="F241" s="62">
        <f t="shared" si="29"/>
        <v>1467017.7800000003</v>
      </c>
      <c r="G241" s="62">
        <f t="shared" si="29"/>
        <v>1468476.4200000002</v>
      </c>
      <c r="H241" s="62">
        <f t="shared" si="29"/>
        <v>0</v>
      </c>
      <c r="I241" s="62">
        <f t="shared" si="29"/>
        <v>3562.6400000000003</v>
      </c>
      <c r="J241" s="62">
        <f t="shared" si="29"/>
        <v>2104</v>
      </c>
      <c r="K241" s="62">
        <f t="shared" si="29"/>
        <v>1467017.7800000003</v>
      </c>
    </row>
    <row r="242" spans="1:15" ht="31.5" thickBot="1" x14ac:dyDescent="0.4">
      <c r="A242" s="61"/>
      <c r="B242" s="29"/>
      <c r="C242" s="30"/>
      <c r="D242" s="61"/>
      <c r="E242" s="4" t="s">
        <v>8</v>
      </c>
      <c r="F242" s="4" t="s">
        <v>9</v>
      </c>
      <c r="G242" s="4" t="s">
        <v>10</v>
      </c>
      <c r="H242" s="4" t="s">
        <v>11</v>
      </c>
      <c r="I242" s="4" t="s">
        <v>12</v>
      </c>
      <c r="J242" s="4" t="s">
        <v>258</v>
      </c>
      <c r="K242" s="4" t="s">
        <v>13</v>
      </c>
      <c r="O242" s="80"/>
    </row>
    <row r="243" spans="1:15" x14ac:dyDescent="0.35">
      <c r="A243" s="61"/>
      <c r="B243" s="29"/>
      <c r="C243" s="30"/>
      <c r="D243" s="61"/>
      <c r="E243" s="63"/>
      <c r="F243" s="63"/>
      <c r="G243" s="63"/>
      <c r="H243" s="63"/>
      <c r="I243" s="92"/>
      <c r="J243" s="92"/>
      <c r="K243" s="63"/>
    </row>
    <row r="247" spans="1:15" x14ac:dyDescent="0.35">
      <c r="I247" s="80">
        <f>G241+J241-I241</f>
        <v>1467017.7800000003</v>
      </c>
    </row>
    <row r="248" spans="1:15" x14ac:dyDescent="0.35">
      <c r="F248" s="108"/>
      <c r="G248" s="80">
        <f>I238+I62+I40+I28</f>
        <v>3562.6400000000003</v>
      </c>
    </row>
    <row r="252" spans="1:15" x14ac:dyDescent="0.35">
      <c r="J252" s="80"/>
    </row>
    <row r="261" spans="15:15" x14ac:dyDescent="0.35">
      <c r="O261" s="80"/>
    </row>
  </sheetData>
  <mergeCells count="5">
    <mergeCell ref="A6:K6"/>
    <mergeCell ref="A29:C29"/>
    <mergeCell ref="A30:K30"/>
    <mergeCell ref="A42:K42"/>
    <mergeCell ref="A65:K65"/>
  </mergeCells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ABD6-34DE-474B-8C2F-6E1805D16FF5}">
  <sheetPr>
    <pageSetUpPr fitToPage="1"/>
  </sheetPr>
  <dimension ref="A1:AW309"/>
  <sheetViews>
    <sheetView tabSelected="1" topLeftCell="C1" workbookViewId="0">
      <pane ySplit="7" topLeftCell="A286" activePane="bottomLeft" state="frozen"/>
      <selection pane="bottomLeft" activeCell="J291" sqref="J291"/>
    </sheetView>
  </sheetViews>
  <sheetFormatPr defaultColWidth="9.1796875" defaultRowHeight="15.5" x14ac:dyDescent="0.35"/>
  <cols>
    <col min="1" max="1" width="38.81640625" style="45" customWidth="1"/>
    <col min="2" max="2" width="42.54296875" style="45" bestFit="1" customWidth="1"/>
    <col min="3" max="3" width="15.1796875" style="45" bestFit="1" customWidth="1"/>
    <col min="4" max="4" width="12.7265625" style="45" bestFit="1" customWidth="1"/>
    <col min="5" max="5" width="15.26953125" style="45" bestFit="1" customWidth="1"/>
    <col min="6" max="7" width="17.1796875" style="45" bestFit="1" customWidth="1"/>
    <col min="8" max="8" width="16.26953125" style="45" bestFit="1" customWidth="1"/>
    <col min="9" max="9" width="17.54296875" style="45" bestFit="1" customWidth="1"/>
    <col min="10" max="10" width="17.26953125" style="134" customWidth="1"/>
    <col min="11" max="11" width="17.1796875" style="80" bestFit="1" customWidth="1"/>
    <col min="12" max="14" width="9.1796875" style="45"/>
    <col min="15" max="15" width="46" style="45" bestFit="1" customWidth="1"/>
    <col min="16" max="16" width="11.26953125" style="45" bestFit="1" customWidth="1"/>
    <col min="17" max="17" width="12.7265625" style="45" bestFit="1" customWidth="1"/>
    <col min="18" max="18" width="9.1796875" style="45"/>
    <col min="19" max="19" width="10.26953125" style="45" bestFit="1" customWidth="1"/>
    <col min="20" max="16384" width="9.1796875" style="45"/>
  </cols>
  <sheetData>
    <row r="1" spans="1:17" x14ac:dyDescent="0.35">
      <c r="A1" s="45" t="s">
        <v>0</v>
      </c>
      <c r="C1" s="45" t="s">
        <v>1</v>
      </c>
    </row>
    <row r="2" spans="1:17" x14ac:dyDescent="0.35">
      <c r="F2" s="83"/>
    </row>
    <row r="3" spans="1:17" x14ac:dyDescent="0.35">
      <c r="A3" s="45" t="s">
        <v>2</v>
      </c>
      <c r="B3" s="81"/>
      <c r="C3" s="82">
        <v>45017</v>
      </c>
    </row>
    <row r="5" spans="1:17" ht="16" thickBot="1" x14ac:dyDescent="0.4"/>
    <row r="6" spans="1:17" ht="16" thickBot="1" x14ac:dyDescent="0.4">
      <c r="A6" s="145" t="s">
        <v>3</v>
      </c>
      <c r="B6" s="146"/>
      <c r="C6" s="146"/>
      <c r="D6" s="146"/>
      <c r="E6" s="146"/>
      <c r="F6" s="146"/>
      <c r="G6" s="146"/>
      <c r="H6" s="146"/>
      <c r="I6" s="146"/>
      <c r="J6" s="146"/>
      <c r="K6" s="147"/>
    </row>
    <row r="7" spans="1:17" ht="31.5" thickBot="1" x14ac:dyDescent="0.4">
      <c r="A7" s="1" t="s">
        <v>4</v>
      </c>
      <c r="B7" s="2" t="s">
        <v>5</v>
      </c>
      <c r="C7" s="3" t="s">
        <v>6</v>
      </c>
      <c r="D7" s="1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342</v>
      </c>
      <c r="K7" s="4" t="s">
        <v>13</v>
      </c>
    </row>
    <row r="8" spans="1:17" ht="31" x14ac:dyDescent="0.35">
      <c r="A8" s="5">
        <v>1</v>
      </c>
      <c r="B8" s="6" t="s">
        <v>220</v>
      </c>
      <c r="C8" s="7" t="s">
        <v>14</v>
      </c>
      <c r="D8" s="8"/>
      <c r="E8" s="9">
        <v>160</v>
      </c>
      <c r="F8" s="9">
        <v>160</v>
      </c>
      <c r="G8" s="9">
        <v>160</v>
      </c>
      <c r="H8" s="9">
        <f>F8-G8</f>
        <v>0</v>
      </c>
      <c r="I8" s="10"/>
      <c r="J8" s="10"/>
      <c r="K8" s="64">
        <v>160</v>
      </c>
      <c r="O8" s="83"/>
    </row>
    <row r="9" spans="1:17" ht="31" x14ac:dyDescent="0.35">
      <c r="A9" s="5">
        <v>2</v>
      </c>
      <c r="B9" s="6" t="s">
        <v>219</v>
      </c>
      <c r="C9" s="7" t="s">
        <v>14</v>
      </c>
      <c r="D9" s="8"/>
      <c r="E9" s="9">
        <v>700</v>
      </c>
      <c r="F9" s="9">
        <v>700</v>
      </c>
      <c r="G9" s="9">
        <v>700</v>
      </c>
      <c r="H9" s="9">
        <f>F9-G9</f>
        <v>0</v>
      </c>
      <c r="I9" s="10"/>
      <c r="J9" s="10"/>
      <c r="K9" s="64">
        <v>700</v>
      </c>
      <c r="Q9" s="113"/>
    </row>
    <row r="10" spans="1:17" ht="31" x14ac:dyDescent="0.35">
      <c r="A10" s="5">
        <v>3</v>
      </c>
      <c r="B10" s="6" t="s">
        <v>15</v>
      </c>
      <c r="C10" s="7" t="s">
        <v>14</v>
      </c>
      <c r="D10" s="8"/>
      <c r="E10" s="9"/>
      <c r="F10" s="9">
        <v>2500</v>
      </c>
      <c r="G10" s="9">
        <v>2500</v>
      </c>
      <c r="H10" s="9">
        <f>F10-G10</f>
        <v>0</v>
      </c>
      <c r="I10" s="10"/>
      <c r="J10" s="10"/>
      <c r="K10" s="64">
        <v>2500</v>
      </c>
      <c r="Q10" s="113"/>
    </row>
    <row r="11" spans="1:17" x14ac:dyDescent="0.35">
      <c r="A11" s="5"/>
      <c r="B11" s="6"/>
      <c r="C11" s="7"/>
      <c r="D11" s="8"/>
      <c r="E11" s="9"/>
      <c r="F11" s="9"/>
      <c r="G11" s="9"/>
      <c r="H11" s="9"/>
      <c r="I11" s="10"/>
      <c r="J11" s="10"/>
      <c r="K11" s="64"/>
      <c r="Q11" s="113"/>
    </row>
    <row r="12" spans="1:17" ht="31" x14ac:dyDescent="0.35">
      <c r="A12" s="5">
        <v>4</v>
      </c>
      <c r="B12" s="6" t="s">
        <v>16</v>
      </c>
      <c r="C12" s="7" t="s">
        <v>14</v>
      </c>
      <c r="D12" s="8"/>
      <c r="E12" s="9">
        <v>360</v>
      </c>
      <c r="F12" s="9">
        <v>360</v>
      </c>
      <c r="G12" s="9">
        <v>360</v>
      </c>
      <c r="H12" s="9">
        <f>F12-G12</f>
        <v>0</v>
      </c>
      <c r="I12" s="10"/>
      <c r="J12" s="10"/>
      <c r="K12" s="64">
        <v>360</v>
      </c>
      <c r="Q12" s="113"/>
    </row>
    <row r="13" spans="1:17" ht="31" x14ac:dyDescent="0.35">
      <c r="A13" s="5">
        <v>5</v>
      </c>
      <c r="B13" s="6" t="s">
        <v>17</v>
      </c>
      <c r="C13" s="7" t="s">
        <v>14</v>
      </c>
      <c r="D13" s="8"/>
      <c r="E13" s="9"/>
      <c r="F13" s="9">
        <v>500</v>
      </c>
      <c r="G13" s="9">
        <v>500</v>
      </c>
      <c r="H13" s="9">
        <f>F13-G13</f>
        <v>0</v>
      </c>
      <c r="I13" s="10"/>
      <c r="J13" s="10"/>
      <c r="K13" s="64">
        <v>500</v>
      </c>
      <c r="Q13" s="113"/>
    </row>
    <row r="14" spans="1:17" x14ac:dyDescent="0.35">
      <c r="A14" s="5">
        <v>6</v>
      </c>
      <c r="B14" s="6" t="s">
        <v>18</v>
      </c>
      <c r="C14" s="7" t="s">
        <v>19</v>
      </c>
      <c r="D14" s="8"/>
      <c r="E14" s="9"/>
      <c r="F14" s="9">
        <v>5000</v>
      </c>
      <c r="G14" s="9">
        <v>5000</v>
      </c>
      <c r="H14" s="9">
        <f>F14-G14</f>
        <v>0</v>
      </c>
      <c r="I14" s="10"/>
      <c r="J14" s="10"/>
      <c r="K14" s="64">
        <v>5000</v>
      </c>
      <c r="Q14" s="113"/>
    </row>
    <row r="15" spans="1:17" ht="31" x14ac:dyDescent="0.35">
      <c r="A15" s="5">
        <v>7</v>
      </c>
      <c r="B15" s="6" t="s">
        <v>20</v>
      </c>
      <c r="C15" s="7" t="s">
        <v>21</v>
      </c>
      <c r="D15" s="8">
        <v>2008</v>
      </c>
      <c r="E15" s="9">
        <v>1530</v>
      </c>
      <c r="F15" s="9">
        <v>1530</v>
      </c>
      <c r="G15" s="9">
        <v>1530</v>
      </c>
      <c r="H15" s="9">
        <f t="shared" ref="H15:H25" si="0">F15-G15</f>
        <v>0</v>
      </c>
      <c r="I15" s="10"/>
      <c r="J15" s="10"/>
      <c r="K15" s="64">
        <v>1530</v>
      </c>
      <c r="Q15" s="113"/>
    </row>
    <row r="16" spans="1:17" x14ac:dyDescent="0.35">
      <c r="A16" s="5">
        <v>8</v>
      </c>
      <c r="B16" s="6" t="s">
        <v>22</v>
      </c>
      <c r="C16" s="7" t="s">
        <v>23</v>
      </c>
      <c r="D16" s="8">
        <v>2008</v>
      </c>
      <c r="E16" s="9">
        <v>3550</v>
      </c>
      <c r="F16" s="9">
        <v>3550</v>
      </c>
      <c r="G16" s="9">
        <v>3550</v>
      </c>
      <c r="H16" s="9">
        <f t="shared" si="0"/>
        <v>0</v>
      </c>
      <c r="I16" s="10"/>
      <c r="J16" s="10"/>
      <c r="K16" s="64">
        <v>3550</v>
      </c>
      <c r="Q16" s="113"/>
    </row>
    <row r="17" spans="1:17" ht="31" x14ac:dyDescent="0.35">
      <c r="A17" s="5">
        <v>9</v>
      </c>
      <c r="B17" s="6" t="s">
        <v>24</v>
      </c>
      <c r="C17" s="7" t="s">
        <v>19</v>
      </c>
      <c r="D17" s="8">
        <v>2008</v>
      </c>
      <c r="E17" s="9">
        <v>268.93</v>
      </c>
      <c r="F17" s="9">
        <v>268.93</v>
      </c>
      <c r="G17" s="9">
        <v>268.93</v>
      </c>
      <c r="H17" s="9">
        <f t="shared" si="0"/>
        <v>0</v>
      </c>
      <c r="I17" s="10"/>
      <c r="J17" s="10"/>
      <c r="K17" s="64">
        <v>268.93</v>
      </c>
      <c r="Q17" s="113"/>
    </row>
    <row r="18" spans="1:17" x14ac:dyDescent="0.35">
      <c r="A18" s="5">
        <v>10</v>
      </c>
      <c r="B18" s="6" t="s">
        <v>25</v>
      </c>
      <c r="C18" s="7" t="s">
        <v>23</v>
      </c>
      <c r="D18" s="11">
        <v>40501</v>
      </c>
      <c r="E18" s="9">
        <v>4542.8</v>
      </c>
      <c r="F18" s="9">
        <v>4542.8</v>
      </c>
      <c r="G18" s="9">
        <v>4542.8</v>
      </c>
      <c r="H18" s="9">
        <f t="shared" si="0"/>
        <v>0</v>
      </c>
      <c r="I18" s="10"/>
      <c r="J18" s="10"/>
      <c r="K18" s="64">
        <v>4542.8</v>
      </c>
      <c r="Q18" s="113"/>
    </row>
    <row r="19" spans="1:17" x14ac:dyDescent="0.35">
      <c r="A19" s="5">
        <v>11</v>
      </c>
      <c r="B19" s="6" t="s">
        <v>26</v>
      </c>
      <c r="C19" s="7" t="s">
        <v>23</v>
      </c>
      <c r="D19" s="11">
        <v>40501</v>
      </c>
      <c r="E19" s="9">
        <v>12150</v>
      </c>
      <c r="F19" s="9">
        <v>12150</v>
      </c>
      <c r="G19" s="9">
        <v>12150</v>
      </c>
      <c r="H19" s="9">
        <f t="shared" si="0"/>
        <v>0</v>
      </c>
      <c r="I19" s="10"/>
      <c r="J19" s="10"/>
      <c r="K19" s="64">
        <v>12150</v>
      </c>
      <c r="Q19" s="113"/>
    </row>
    <row r="20" spans="1:17" ht="31" x14ac:dyDescent="0.35">
      <c r="A20" s="5">
        <v>12</v>
      </c>
      <c r="B20" s="6" t="s">
        <v>27</v>
      </c>
      <c r="C20" s="7" t="s">
        <v>28</v>
      </c>
      <c r="D20" s="11"/>
      <c r="E20" s="9">
        <f>1617+607</f>
        <v>2224</v>
      </c>
      <c r="F20" s="9">
        <f t="shared" ref="F20:G20" si="1">E20</f>
        <v>2224</v>
      </c>
      <c r="G20" s="9">
        <f t="shared" si="1"/>
        <v>2224</v>
      </c>
      <c r="H20" s="9">
        <f t="shared" si="0"/>
        <v>0</v>
      </c>
      <c r="I20" s="10"/>
      <c r="J20" s="10">
        <f>H20</f>
        <v>0</v>
      </c>
      <c r="K20" s="64">
        <f t="shared" ref="K20:K25" si="2">F20</f>
        <v>2224</v>
      </c>
      <c r="Q20" s="113"/>
    </row>
    <row r="21" spans="1:17" x14ac:dyDescent="0.35">
      <c r="A21" s="5">
        <v>13</v>
      </c>
      <c r="B21" s="6" t="s">
        <v>18</v>
      </c>
      <c r="C21" s="7" t="s">
        <v>19</v>
      </c>
      <c r="D21" s="11">
        <v>41570</v>
      </c>
      <c r="E21" s="9">
        <v>2000</v>
      </c>
      <c r="F21" s="9">
        <v>2000</v>
      </c>
      <c r="G21" s="9">
        <v>2000</v>
      </c>
      <c r="H21" s="9">
        <f t="shared" si="0"/>
        <v>0</v>
      </c>
      <c r="I21" s="10"/>
      <c r="J21" s="10">
        <f>H21</f>
        <v>0</v>
      </c>
      <c r="K21" s="64">
        <f t="shared" si="2"/>
        <v>2000</v>
      </c>
      <c r="Q21" s="113"/>
    </row>
    <row r="22" spans="1:17" ht="31" x14ac:dyDescent="0.35">
      <c r="A22" s="5">
        <v>14</v>
      </c>
      <c r="B22" s="6" t="s">
        <v>29</v>
      </c>
      <c r="C22" s="7" t="s">
        <v>14</v>
      </c>
      <c r="D22" s="11">
        <v>41555</v>
      </c>
      <c r="E22" s="9"/>
      <c r="F22" s="9">
        <v>1250</v>
      </c>
      <c r="G22" s="9">
        <v>1250</v>
      </c>
      <c r="H22" s="9">
        <f t="shared" si="0"/>
        <v>0</v>
      </c>
      <c r="I22" s="10"/>
      <c r="J22" s="10">
        <f t="shared" ref="J22:J25" si="3">H22</f>
        <v>0</v>
      </c>
      <c r="K22" s="64">
        <f t="shared" si="2"/>
        <v>1250</v>
      </c>
      <c r="Q22" s="113"/>
    </row>
    <row r="23" spans="1:17" ht="31" x14ac:dyDescent="0.35">
      <c r="A23" s="5">
        <v>15</v>
      </c>
      <c r="B23" s="6" t="s">
        <v>30</v>
      </c>
      <c r="C23" s="7" t="s">
        <v>14</v>
      </c>
      <c r="D23" s="11">
        <v>41555</v>
      </c>
      <c r="E23" s="9"/>
      <c r="F23" s="9">
        <v>1250</v>
      </c>
      <c r="G23" s="9">
        <v>1250</v>
      </c>
      <c r="H23" s="9">
        <f t="shared" si="0"/>
        <v>0</v>
      </c>
      <c r="I23" s="10"/>
      <c r="J23" s="10">
        <f t="shared" si="3"/>
        <v>0</v>
      </c>
      <c r="K23" s="64">
        <f t="shared" si="2"/>
        <v>1250</v>
      </c>
      <c r="Q23" s="113"/>
    </row>
    <row r="24" spans="1:17" ht="31" x14ac:dyDescent="0.35">
      <c r="A24" s="5">
        <v>16</v>
      </c>
      <c r="B24" s="6" t="s">
        <v>31</v>
      </c>
      <c r="C24" s="7" t="s">
        <v>14</v>
      </c>
      <c r="D24" s="11">
        <v>41555</v>
      </c>
      <c r="E24" s="9"/>
      <c r="F24" s="9">
        <v>1250</v>
      </c>
      <c r="G24" s="9">
        <v>1250</v>
      </c>
      <c r="H24" s="9">
        <f t="shared" si="0"/>
        <v>0</v>
      </c>
      <c r="I24" s="10"/>
      <c r="J24" s="10">
        <f t="shared" si="3"/>
        <v>0</v>
      </c>
      <c r="K24" s="64">
        <f t="shared" si="2"/>
        <v>1250</v>
      </c>
      <c r="Q24" s="113"/>
    </row>
    <row r="25" spans="1:17" ht="31.5" thickBot="1" x14ac:dyDescent="0.4">
      <c r="A25" s="12">
        <v>17</v>
      </c>
      <c r="B25" s="13" t="s">
        <v>32</v>
      </c>
      <c r="C25" s="14" t="s">
        <v>14</v>
      </c>
      <c r="D25" s="15">
        <v>41555</v>
      </c>
      <c r="E25" s="16"/>
      <c r="F25" s="16">
        <v>1250</v>
      </c>
      <c r="G25" s="16">
        <v>1250</v>
      </c>
      <c r="H25" s="16">
        <f t="shared" si="0"/>
        <v>0</v>
      </c>
      <c r="I25" s="17"/>
      <c r="J25" s="17">
        <f t="shared" si="3"/>
        <v>0</v>
      </c>
      <c r="K25" s="65">
        <f t="shared" si="2"/>
        <v>1250</v>
      </c>
      <c r="Q25" s="113"/>
    </row>
    <row r="26" spans="1:17" s="83" customFormat="1" ht="16" thickBot="1" x14ac:dyDescent="0.4">
      <c r="A26" s="18" t="s">
        <v>33</v>
      </c>
      <c r="B26" s="19"/>
      <c r="C26" s="79"/>
      <c r="D26" s="20"/>
      <c r="E26" s="21">
        <f>SUM(E8:E25)</f>
        <v>27485.73</v>
      </c>
      <c r="F26" s="21">
        <f>SUM(F8:F25)</f>
        <v>40485.729999999996</v>
      </c>
      <c r="G26" s="21">
        <f>SUM(G8:G25)</f>
        <v>40485.729999999996</v>
      </c>
      <c r="H26" s="21"/>
      <c r="I26" s="21"/>
      <c r="J26" s="135"/>
      <c r="K26" s="66">
        <f>SUM(K8:K25)</f>
        <v>40485.729999999996</v>
      </c>
      <c r="O26" s="45"/>
      <c r="P26" s="45"/>
      <c r="Q26" s="113"/>
    </row>
    <row r="27" spans="1:17" ht="16" thickBot="1" x14ac:dyDescent="0.4">
      <c r="A27" s="149" t="s">
        <v>34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1"/>
      <c r="Q27" s="113"/>
    </row>
    <row r="28" spans="1:17" ht="31.5" thickBot="1" x14ac:dyDescent="0.4">
      <c r="A28" s="1" t="s">
        <v>4</v>
      </c>
      <c r="B28" s="2" t="s">
        <v>5</v>
      </c>
      <c r="C28" s="3" t="s">
        <v>6</v>
      </c>
      <c r="D28" s="1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4" t="s">
        <v>12</v>
      </c>
      <c r="J28" s="4" t="s">
        <v>35</v>
      </c>
      <c r="K28" s="4" t="s">
        <v>13</v>
      </c>
      <c r="Q28" s="113"/>
    </row>
    <row r="29" spans="1:17" ht="31" x14ac:dyDescent="0.35">
      <c r="A29" s="5">
        <v>18</v>
      </c>
      <c r="B29" s="6" t="s">
        <v>36</v>
      </c>
      <c r="C29" s="7" t="s">
        <v>37</v>
      </c>
      <c r="D29" s="8"/>
      <c r="E29" s="9"/>
      <c r="F29" s="9">
        <v>14897.6</v>
      </c>
      <c r="G29" s="9">
        <v>14897.6</v>
      </c>
      <c r="H29" s="9"/>
      <c r="I29" s="10"/>
      <c r="J29" s="10"/>
      <c r="K29" s="64">
        <v>14897.6</v>
      </c>
      <c r="Q29" s="113"/>
    </row>
    <row r="30" spans="1:17" ht="31" x14ac:dyDescent="0.35">
      <c r="A30" s="5">
        <v>19</v>
      </c>
      <c r="B30" s="6" t="s">
        <v>38</v>
      </c>
      <c r="C30" s="7" t="s">
        <v>37</v>
      </c>
      <c r="D30" s="11">
        <v>40661</v>
      </c>
      <c r="E30" s="9">
        <v>3186</v>
      </c>
      <c r="F30" s="9">
        <v>3186</v>
      </c>
      <c r="G30" s="9">
        <v>3186</v>
      </c>
      <c r="H30" s="9"/>
      <c r="I30" s="10"/>
      <c r="J30" s="10"/>
      <c r="K30" s="64">
        <v>3186</v>
      </c>
      <c r="Q30" s="113"/>
    </row>
    <row r="31" spans="1:17" ht="31.5" thickBot="1" x14ac:dyDescent="0.4">
      <c r="A31" s="5">
        <v>20</v>
      </c>
      <c r="B31" s="6" t="s">
        <v>39</v>
      </c>
      <c r="C31" s="7" t="s">
        <v>37</v>
      </c>
      <c r="D31" s="11">
        <v>40574</v>
      </c>
      <c r="E31" s="9">
        <v>4050</v>
      </c>
      <c r="F31" s="9">
        <v>4050</v>
      </c>
      <c r="G31" s="9">
        <v>4050</v>
      </c>
      <c r="H31" s="9"/>
      <c r="I31" s="10"/>
      <c r="J31" s="10"/>
      <c r="K31" s="64">
        <v>4050</v>
      </c>
      <c r="Q31" s="113"/>
    </row>
    <row r="32" spans="1:17" s="83" customFormat="1" ht="16" thickBot="1" x14ac:dyDescent="0.4">
      <c r="A32" s="18" t="s">
        <v>33</v>
      </c>
      <c r="B32" s="19"/>
      <c r="C32" s="79"/>
      <c r="D32" s="27"/>
      <c r="E32" s="21">
        <f>SUM(E29:E31)</f>
        <v>7236</v>
      </c>
      <c r="F32" s="21">
        <f>SUM(F29:F31)</f>
        <v>22133.599999999999</v>
      </c>
      <c r="G32" s="21">
        <f>SUM(G29:G31)</f>
        <v>22133.599999999999</v>
      </c>
      <c r="H32" s="21"/>
      <c r="I32" s="21" t="e">
        <f>SUM(#REF!)</f>
        <v>#REF!</v>
      </c>
      <c r="J32" s="135"/>
      <c r="K32" s="66">
        <f>SUM(K29:K31)</f>
        <v>22133.599999999999</v>
      </c>
      <c r="O32" s="45"/>
      <c r="P32" s="45"/>
      <c r="Q32" s="80"/>
    </row>
    <row r="33" spans="1:17" x14ac:dyDescent="0.35">
      <c r="A33" s="28"/>
      <c r="B33" s="29"/>
      <c r="C33" s="30"/>
      <c r="D33" s="31"/>
      <c r="E33" s="23"/>
      <c r="F33" s="23"/>
      <c r="G33" s="23"/>
      <c r="H33" s="23"/>
      <c r="I33" s="24"/>
      <c r="J33" s="24"/>
      <c r="K33" s="67"/>
      <c r="Q33" s="80"/>
    </row>
    <row r="34" spans="1:17" ht="16" thickBot="1" x14ac:dyDescent="0.4">
      <c r="A34" s="149" t="s">
        <v>42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1"/>
      <c r="Q34" s="80"/>
    </row>
    <row r="35" spans="1:17" ht="31.5" thickBot="1" x14ac:dyDescent="0.4">
      <c r="A35" s="1" t="s">
        <v>4</v>
      </c>
      <c r="B35" s="2" t="s">
        <v>5</v>
      </c>
      <c r="C35" s="3" t="s">
        <v>6</v>
      </c>
      <c r="D35" s="1" t="s">
        <v>7</v>
      </c>
      <c r="E35" s="4" t="s">
        <v>8</v>
      </c>
      <c r="F35" s="4" t="s">
        <v>9</v>
      </c>
      <c r="G35" s="4" t="s">
        <v>10</v>
      </c>
      <c r="H35" s="4" t="s">
        <v>11</v>
      </c>
      <c r="I35" s="4" t="s">
        <v>12</v>
      </c>
      <c r="J35" s="4" t="s">
        <v>337</v>
      </c>
      <c r="K35" s="4" t="s">
        <v>13</v>
      </c>
      <c r="Q35" s="80"/>
    </row>
    <row r="36" spans="1:17" ht="31" x14ac:dyDescent="0.35">
      <c r="A36" s="5">
        <v>26</v>
      </c>
      <c r="B36" s="6" t="s">
        <v>43</v>
      </c>
      <c r="C36" s="7" t="s">
        <v>44</v>
      </c>
      <c r="D36" s="8"/>
      <c r="E36" s="9">
        <v>61324.45</v>
      </c>
      <c r="F36" s="9">
        <v>243011.45</v>
      </c>
      <c r="G36" s="9">
        <v>243011.45</v>
      </c>
      <c r="H36" s="9"/>
      <c r="I36" s="10"/>
      <c r="J36" s="10"/>
      <c r="K36" s="64">
        <v>243011.45</v>
      </c>
      <c r="Q36" s="80"/>
    </row>
    <row r="37" spans="1:17" x14ac:dyDescent="0.35">
      <c r="A37" s="5">
        <v>27</v>
      </c>
      <c r="B37" s="6" t="s">
        <v>45</v>
      </c>
      <c r="C37" s="7" t="s">
        <v>19</v>
      </c>
      <c r="D37" s="8"/>
      <c r="E37" s="9">
        <v>5010</v>
      </c>
      <c r="F37" s="9">
        <v>5010</v>
      </c>
      <c r="G37" s="9">
        <v>5010</v>
      </c>
      <c r="H37" s="9"/>
      <c r="I37" s="10"/>
      <c r="J37" s="10"/>
      <c r="K37" s="64">
        <v>5010</v>
      </c>
    </row>
    <row r="38" spans="1:17" x14ac:dyDescent="0.35">
      <c r="A38" s="5">
        <v>28</v>
      </c>
      <c r="B38" s="6" t="s">
        <v>46</v>
      </c>
      <c r="C38" s="7" t="s">
        <v>19</v>
      </c>
      <c r="D38" s="11">
        <v>40844</v>
      </c>
      <c r="E38" s="9">
        <v>2614.71</v>
      </c>
      <c r="F38" s="9">
        <v>2614.71</v>
      </c>
      <c r="G38" s="9">
        <v>2614.71</v>
      </c>
      <c r="H38" s="9"/>
      <c r="I38" s="10"/>
      <c r="J38" s="10"/>
      <c r="K38" s="64">
        <v>2614.71</v>
      </c>
    </row>
    <row r="39" spans="1:17" x14ac:dyDescent="0.35">
      <c r="A39" s="5">
        <v>30</v>
      </c>
      <c r="B39" s="6" t="s">
        <v>49</v>
      </c>
      <c r="C39" s="7" t="s">
        <v>19</v>
      </c>
      <c r="D39" s="25">
        <v>41613</v>
      </c>
      <c r="E39" s="9">
        <v>149</v>
      </c>
      <c r="F39" s="9">
        <v>149</v>
      </c>
      <c r="G39" s="9">
        <f t="shared" ref="F39:G45" si="4">F39</f>
        <v>149</v>
      </c>
      <c r="H39" s="9">
        <f t="shared" ref="H39:H45" si="5">F39-G39</f>
        <v>0</v>
      </c>
      <c r="I39" s="10"/>
      <c r="J39" s="10">
        <f t="shared" ref="J39:J49" si="6">H39</f>
        <v>0</v>
      </c>
      <c r="K39" s="64">
        <f t="shared" ref="K39:K45" si="7">F39</f>
        <v>149</v>
      </c>
    </row>
    <row r="40" spans="1:17" x14ac:dyDescent="0.35">
      <c r="A40" s="5">
        <v>31</v>
      </c>
      <c r="B40" s="6" t="s">
        <v>50</v>
      </c>
      <c r="C40" s="7" t="s">
        <v>51</v>
      </c>
      <c r="D40" s="25">
        <v>41627</v>
      </c>
      <c r="E40" s="9">
        <v>0</v>
      </c>
      <c r="F40" s="9">
        <v>675000</v>
      </c>
      <c r="G40" s="9">
        <v>675000</v>
      </c>
      <c r="H40" s="9">
        <f t="shared" si="5"/>
        <v>0</v>
      </c>
      <c r="I40" s="10"/>
      <c r="J40" s="10">
        <f t="shared" si="6"/>
        <v>0</v>
      </c>
      <c r="K40" s="64">
        <f t="shared" si="7"/>
        <v>675000</v>
      </c>
    </row>
    <row r="41" spans="1:17" ht="31" x14ac:dyDescent="0.35">
      <c r="A41" s="5">
        <v>32</v>
      </c>
      <c r="B41" s="6" t="s">
        <v>52</v>
      </c>
      <c r="C41" s="7" t="s">
        <v>14</v>
      </c>
      <c r="D41" s="25">
        <v>41627</v>
      </c>
      <c r="E41" s="9">
        <v>0</v>
      </c>
      <c r="F41" s="23">
        <v>3000</v>
      </c>
      <c r="G41" s="23">
        <v>3000</v>
      </c>
      <c r="H41" s="9">
        <f t="shared" si="5"/>
        <v>0</v>
      </c>
      <c r="I41" s="10"/>
      <c r="J41" s="10">
        <f t="shared" si="6"/>
        <v>0</v>
      </c>
      <c r="K41" s="64">
        <f t="shared" si="7"/>
        <v>3000</v>
      </c>
    </row>
    <row r="42" spans="1:17" ht="31" x14ac:dyDescent="0.35">
      <c r="A42" s="5">
        <v>33</v>
      </c>
      <c r="B42" s="6" t="s">
        <v>53</v>
      </c>
      <c r="C42" s="7" t="s">
        <v>14</v>
      </c>
      <c r="D42" s="25">
        <v>41639</v>
      </c>
      <c r="E42" s="9">
        <f>750+418.34</f>
        <v>1168.3399999999999</v>
      </c>
      <c r="F42" s="9">
        <f t="shared" si="4"/>
        <v>1168.3399999999999</v>
      </c>
      <c r="G42" s="9">
        <f t="shared" si="4"/>
        <v>1168.3399999999999</v>
      </c>
      <c r="H42" s="9">
        <f t="shared" si="5"/>
        <v>0</v>
      </c>
      <c r="I42" s="10"/>
      <c r="J42" s="10">
        <f t="shared" si="6"/>
        <v>0</v>
      </c>
      <c r="K42" s="64">
        <f t="shared" si="7"/>
        <v>1168.3399999999999</v>
      </c>
    </row>
    <row r="43" spans="1:17" ht="31" x14ac:dyDescent="0.35">
      <c r="A43" s="5">
        <v>34</v>
      </c>
      <c r="B43" s="6" t="s">
        <v>54</v>
      </c>
      <c r="C43" s="7" t="s">
        <v>14</v>
      </c>
      <c r="D43" s="25">
        <v>41639</v>
      </c>
      <c r="E43" s="9">
        <f>1694.88+74.9+74.9+295</f>
        <v>2139.6800000000003</v>
      </c>
      <c r="F43" s="9">
        <f t="shared" si="4"/>
        <v>2139.6800000000003</v>
      </c>
      <c r="G43" s="9">
        <f t="shared" si="4"/>
        <v>2139.6800000000003</v>
      </c>
      <c r="H43" s="9">
        <f t="shared" si="5"/>
        <v>0</v>
      </c>
      <c r="I43" s="10"/>
      <c r="J43" s="10">
        <f t="shared" si="6"/>
        <v>0</v>
      </c>
      <c r="K43" s="64">
        <f t="shared" si="7"/>
        <v>2139.6800000000003</v>
      </c>
    </row>
    <row r="44" spans="1:17" ht="31" x14ac:dyDescent="0.35">
      <c r="A44" s="5">
        <v>35</v>
      </c>
      <c r="B44" s="6" t="s">
        <v>55</v>
      </c>
      <c r="C44" s="7" t="s">
        <v>14</v>
      </c>
      <c r="D44" s="25">
        <v>41639</v>
      </c>
      <c r="E44" s="9">
        <v>492</v>
      </c>
      <c r="F44" s="9">
        <f t="shared" si="4"/>
        <v>492</v>
      </c>
      <c r="G44" s="9">
        <f t="shared" si="4"/>
        <v>492</v>
      </c>
      <c r="H44" s="9">
        <f t="shared" si="5"/>
        <v>0</v>
      </c>
      <c r="I44" s="10"/>
      <c r="J44" s="10">
        <f t="shared" si="6"/>
        <v>0</v>
      </c>
      <c r="K44" s="64">
        <f t="shared" si="7"/>
        <v>492</v>
      </c>
    </row>
    <row r="45" spans="1:17" ht="31" x14ac:dyDescent="0.35">
      <c r="A45" s="5">
        <v>36</v>
      </c>
      <c r="B45" s="6" t="s">
        <v>56</v>
      </c>
      <c r="C45" s="7" t="s">
        <v>14</v>
      </c>
      <c r="D45" s="25">
        <v>41626</v>
      </c>
      <c r="E45" s="9">
        <v>380.96</v>
      </c>
      <c r="F45" s="9">
        <f t="shared" si="4"/>
        <v>380.96</v>
      </c>
      <c r="G45" s="9">
        <f t="shared" si="4"/>
        <v>380.96</v>
      </c>
      <c r="H45" s="9">
        <f t="shared" si="5"/>
        <v>0</v>
      </c>
      <c r="I45" s="10"/>
      <c r="J45" s="10">
        <f t="shared" si="6"/>
        <v>0</v>
      </c>
      <c r="K45" s="64">
        <f t="shared" si="7"/>
        <v>380.96</v>
      </c>
    </row>
    <row r="46" spans="1:17" ht="31" x14ac:dyDescent="0.35">
      <c r="A46" s="5">
        <v>38</v>
      </c>
      <c r="B46" s="6" t="s">
        <v>58</v>
      </c>
      <c r="C46" s="7" t="s">
        <v>14</v>
      </c>
      <c r="D46" s="25">
        <v>41583</v>
      </c>
      <c r="E46" s="9">
        <f>1390+400+84+84</f>
        <v>1958</v>
      </c>
      <c r="F46" s="9">
        <v>3675.23</v>
      </c>
      <c r="G46" s="9">
        <v>3675.23</v>
      </c>
      <c r="H46" s="9"/>
      <c r="I46" s="10"/>
      <c r="J46" s="10">
        <f t="shared" si="6"/>
        <v>0</v>
      </c>
      <c r="K46" s="64">
        <v>3675.23</v>
      </c>
    </row>
    <row r="47" spans="1:17" ht="31" x14ac:dyDescent="0.35">
      <c r="A47" s="5">
        <v>39</v>
      </c>
      <c r="B47" s="6" t="s">
        <v>59</v>
      </c>
      <c r="C47" s="7" t="s">
        <v>14</v>
      </c>
      <c r="D47" s="25">
        <v>41603</v>
      </c>
      <c r="E47" s="9">
        <v>304.98</v>
      </c>
      <c r="F47" s="9">
        <f>E47</f>
        <v>304.98</v>
      </c>
      <c r="G47" s="9">
        <f>F47</f>
        <v>304.98</v>
      </c>
      <c r="H47" s="9">
        <f>F47-G47</f>
        <v>0</v>
      </c>
      <c r="I47" s="10"/>
      <c r="J47" s="10">
        <f t="shared" si="6"/>
        <v>0</v>
      </c>
      <c r="K47" s="64">
        <f>F47</f>
        <v>304.98</v>
      </c>
    </row>
    <row r="48" spans="1:17" ht="31" x14ac:dyDescent="0.35">
      <c r="A48" s="5">
        <v>40</v>
      </c>
      <c r="B48" s="6" t="s">
        <v>60</v>
      </c>
      <c r="C48" s="7" t="s">
        <v>14</v>
      </c>
      <c r="D48" s="25">
        <v>41671</v>
      </c>
      <c r="E48" s="9">
        <v>155.79</v>
      </c>
      <c r="F48" s="9">
        <f t="shared" ref="F48:G49" si="8">E48</f>
        <v>155.79</v>
      </c>
      <c r="G48" s="9">
        <f t="shared" si="8"/>
        <v>155.79</v>
      </c>
      <c r="H48" s="9">
        <f>F48-G48</f>
        <v>0</v>
      </c>
      <c r="I48" s="10"/>
      <c r="J48" s="10">
        <f t="shared" si="6"/>
        <v>0</v>
      </c>
      <c r="K48" s="64">
        <f>F48</f>
        <v>155.79</v>
      </c>
    </row>
    <row r="49" spans="1:13" ht="31" x14ac:dyDescent="0.35">
      <c r="A49" s="5">
        <v>42</v>
      </c>
      <c r="B49" s="6" t="s">
        <v>61</v>
      </c>
      <c r="C49" s="7" t="s">
        <v>14</v>
      </c>
      <c r="D49" s="25">
        <v>41639</v>
      </c>
      <c r="E49" s="9">
        <v>492</v>
      </c>
      <c r="F49" s="9">
        <f t="shared" si="8"/>
        <v>492</v>
      </c>
      <c r="G49" s="9">
        <f t="shared" si="8"/>
        <v>492</v>
      </c>
      <c r="H49" s="9">
        <f>F49-G49</f>
        <v>0</v>
      </c>
      <c r="I49" s="10"/>
      <c r="J49" s="10">
        <f t="shared" si="6"/>
        <v>0</v>
      </c>
      <c r="K49" s="64">
        <f>F49</f>
        <v>492</v>
      </c>
    </row>
    <row r="50" spans="1:13" x14ac:dyDescent="0.35">
      <c r="A50" s="124">
        <v>43</v>
      </c>
      <c r="B50" s="125" t="s">
        <v>62</v>
      </c>
      <c r="C50" s="126"/>
      <c r="D50" s="127"/>
      <c r="E50" s="128">
        <v>40000</v>
      </c>
      <c r="F50" s="128">
        <v>80000</v>
      </c>
      <c r="G50" s="128">
        <v>80000</v>
      </c>
      <c r="H50" s="128"/>
      <c r="I50" s="129"/>
      <c r="J50" s="129"/>
      <c r="K50" s="130">
        <f>F50</f>
        <v>80000</v>
      </c>
    </row>
    <row r="51" spans="1:13" x14ac:dyDescent="0.35">
      <c r="A51" s="5" t="s">
        <v>221</v>
      </c>
      <c r="B51" s="6" t="s">
        <v>222</v>
      </c>
      <c r="C51" s="7"/>
      <c r="D51" s="25"/>
      <c r="E51" s="9">
        <v>120000</v>
      </c>
      <c r="F51" s="9">
        <v>120000</v>
      </c>
      <c r="G51" s="9">
        <v>120000</v>
      </c>
      <c r="H51" s="9"/>
      <c r="I51" s="10"/>
      <c r="J51" s="10"/>
      <c r="K51" s="93">
        <f>F51</f>
        <v>120000</v>
      </c>
    </row>
    <row r="52" spans="1:13" x14ac:dyDescent="0.35">
      <c r="A52" s="5" t="s">
        <v>221</v>
      </c>
      <c r="B52" s="6" t="s">
        <v>223</v>
      </c>
      <c r="C52" s="7" t="s">
        <v>224</v>
      </c>
      <c r="D52" s="25"/>
      <c r="E52" s="9">
        <v>50000</v>
      </c>
      <c r="F52" s="9">
        <v>50000</v>
      </c>
      <c r="G52" s="9">
        <v>50000</v>
      </c>
      <c r="H52" s="9"/>
      <c r="I52" s="10"/>
      <c r="J52" s="10"/>
      <c r="K52" s="93">
        <v>50000</v>
      </c>
    </row>
    <row r="53" spans="1:13" s="83" customFormat="1" x14ac:dyDescent="0.35">
      <c r="A53" s="32" t="s">
        <v>33</v>
      </c>
      <c r="B53" s="33"/>
      <c r="C53" s="34"/>
      <c r="D53" s="35"/>
      <c r="E53" s="36">
        <f t="shared" ref="E53:K53" si="9">SUM(E36:E52)</f>
        <v>286189.90999999997</v>
      </c>
      <c r="F53" s="36">
        <f t="shared" si="9"/>
        <v>1187594.1400000001</v>
      </c>
      <c r="G53" s="36">
        <f t="shared" si="9"/>
        <v>1187594.1400000001</v>
      </c>
      <c r="H53" s="36">
        <f t="shared" si="9"/>
        <v>0</v>
      </c>
      <c r="I53" s="36">
        <f t="shared" si="9"/>
        <v>0</v>
      </c>
      <c r="J53" s="44">
        <f t="shared" si="9"/>
        <v>0</v>
      </c>
      <c r="K53" s="36">
        <f t="shared" si="9"/>
        <v>1187594.1400000001</v>
      </c>
    </row>
    <row r="54" spans="1:13" x14ac:dyDescent="0.35">
      <c r="A54" s="37"/>
      <c r="B54" s="38"/>
      <c r="C54" s="39"/>
      <c r="D54" s="40"/>
      <c r="E54" s="41"/>
      <c r="F54" s="41"/>
      <c r="G54" s="41"/>
      <c r="H54" s="41"/>
      <c r="I54" s="42"/>
      <c r="J54" s="42"/>
      <c r="K54" s="68"/>
    </row>
    <row r="55" spans="1:13" ht="16" thickBot="1" x14ac:dyDescent="0.4">
      <c r="A55" s="37"/>
      <c r="B55" s="38"/>
      <c r="C55" s="39"/>
      <c r="D55" s="40"/>
      <c r="E55" s="41"/>
      <c r="F55" s="41"/>
      <c r="G55" s="41"/>
      <c r="H55" s="41"/>
      <c r="I55" s="42"/>
      <c r="J55" s="42"/>
      <c r="K55" s="68"/>
    </row>
    <row r="56" spans="1:13" x14ac:dyDescent="0.35">
      <c r="A56" s="152" t="s">
        <v>63</v>
      </c>
      <c r="B56" s="153"/>
      <c r="C56" s="153"/>
      <c r="D56" s="153"/>
      <c r="E56" s="153"/>
      <c r="F56" s="153"/>
      <c r="G56" s="153"/>
      <c r="H56" s="153"/>
      <c r="I56" s="153"/>
      <c r="J56" s="153"/>
      <c r="K56" s="154"/>
    </row>
    <row r="57" spans="1:13" ht="31" x14ac:dyDescent="0.35">
      <c r="A57" s="32" t="s">
        <v>4</v>
      </c>
      <c r="B57" s="33" t="s">
        <v>5</v>
      </c>
      <c r="C57" s="34" t="s">
        <v>6</v>
      </c>
      <c r="D57" s="43" t="s">
        <v>7</v>
      </c>
      <c r="E57" s="44" t="s">
        <v>8</v>
      </c>
      <c r="F57" s="44" t="s">
        <v>9</v>
      </c>
      <c r="G57" s="44" t="s">
        <v>10</v>
      </c>
      <c r="H57" s="44" t="s">
        <v>11</v>
      </c>
      <c r="I57" s="44" t="s">
        <v>12</v>
      </c>
      <c r="J57" s="44" t="s">
        <v>35</v>
      </c>
      <c r="K57" s="69" t="s">
        <v>13</v>
      </c>
    </row>
    <row r="58" spans="1:13" x14ac:dyDescent="0.35">
      <c r="A58" s="5">
        <v>44</v>
      </c>
      <c r="B58" s="6" t="s">
        <v>64</v>
      </c>
      <c r="C58" s="7" t="s">
        <v>19</v>
      </c>
      <c r="D58" s="8"/>
      <c r="E58" s="9">
        <v>250</v>
      </c>
      <c r="F58" s="9">
        <v>250</v>
      </c>
      <c r="G58" s="9">
        <v>250</v>
      </c>
      <c r="H58" s="9"/>
      <c r="I58" s="10"/>
      <c r="J58" s="10"/>
      <c r="K58" s="64">
        <v>250</v>
      </c>
      <c r="M58" s="80">
        <f t="shared" ref="M58:M75" si="10">E58-K58</f>
        <v>0</v>
      </c>
    </row>
    <row r="59" spans="1:13" x14ac:dyDescent="0.35">
      <c r="A59" s="5">
        <v>45</v>
      </c>
      <c r="B59" s="6" t="s">
        <v>65</v>
      </c>
      <c r="C59" s="7" t="s">
        <v>19</v>
      </c>
      <c r="D59" s="25">
        <v>41660</v>
      </c>
      <c r="E59" s="9">
        <v>260</v>
      </c>
      <c r="F59" s="9">
        <f t="shared" ref="F59:G59" si="11">E59</f>
        <v>260</v>
      </c>
      <c r="G59" s="9">
        <f t="shared" si="11"/>
        <v>260</v>
      </c>
      <c r="H59" s="9">
        <f>F59-G59</f>
        <v>0</v>
      </c>
      <c r="I59" s="10"/>
      <c r="J59" s="10">
        <f t="shared" ref="J59" si="12">H59</f>
        <v>0</v>
      </c>
      <c r="K59" s="64">
        <f>F59</f>
        <v>260</v>
      </c>
      <c r="M59" s="80">
        <f t="shared" si="10"/>
        <v>0</v>
      </c>
    </row>
    <row r="60" spans="1:13" x14ac:dyDescent="0.35">
      <c r="A60" s="5">
        <v>48</v>
      </c>
      <c r="B60" s="6" t="s">
        <v>68</v>
      </c>
      <c r="C60" s="7" t="s">
        <v>19</v>
      </c>
      <c r="D60" s="46"/>
      <c r="E60" s="9">
        <v>1380</v>
      </c>
      <c r="F60" s="9">
        <v>1380</v>
      </c>
      <c r="G60" s="9">
        <v>1380</v>
      </c>
      <c r="H60" s="47"/>
      <c r="I60" s="48"/>
      <c r="J60" s="10"/>
      <c r="K60" s="64">
        <v>1380</v>
      </c>
      <c r="M60" s="80">
        <f t="shared" si="10"/>
        <v>0</v>
      </c>
    </row>
    <row r="61" spans="1:13" x14ac:dyDescent="0.35">
      <c r="A61" s="5">
        <v>50</v>
      </c>
      <c r="B61" s="6" t="s">
        <v>70</v>
      </c>
      <c r="C61" s="7" t="s">
        <v>19</v>
      </c>
      <c r="D61" s="8"/>
      <c r="E61" s="9">
        <v>1180</v>
      </c>
      <c r="F61" s="9">
        <v>1180</v>
      </c>
      <c r="G61" s="9">
        <v>1180</v>
      </c>
      <c r="H61" s="49"/>
      <c r="I61" s="50"/>
      <c r="J61" s="10"/>
      <c r="K61" s="64">
        <v>1180</v>
      </c>
      <c r="M61" s="80">
        <f t="shared" si="10"/>
        <v>0</v>
      </c>
    </row>
    <row r="62" spans="1:13" x14ac:dyDescent="0.35">
      <c r="A62" s="5">
        <v>51</v>
      </c>
      <c r="B62" s="6" t="s">
        <v>71</v>
      </c>
      <c r="C62" s="7" t="s">
        <v>19</v>
      </c>
      <c r="D62" s="8"/>
      <c r="E62" s="9">
        <v>215</v>
      </c>
      <c r="F62" s="9">
        <v>215</v>
      </c>
      <c r="G62" s="9">
        <v>215</v>
      </c>
      <c r="H62" s="9"/>
      <c r="I62" s="10"/>
      <c r="J62" s="10"/>
      <c r="K62" s="64">
        <v>215</v>
      </c>
      <c r="M62" s="80">
        <f t="shared" si="10"/>
        <v>0</v>
      </c>
    </row>
    <row r="63" spans="1:13" ht="31" x14ac:dyDescent="0.35">
      <c r="A63" s="5">
        <v>52</v>
      </c>
      <c r="B63" s="6" t="s">
        <v>72</v>
      </c>
      <c r="C63" s="7" t="s">
        <v>14</v>
      </c>
      <c r="D63" s="8"/>
      <c r="E63" s="9">
        <v>124.74</v>
      </c>
      <c r="F63" s="9">
        <v>124.74</v>
      </c>
      <c r="G63" s="9">
        <v>124.74</v>
      </c>
      <c r="H63" s="9"/>
      <c r="I63" s="10"/>
      <c r="J63" s="10"/>
      <c r="K63" s="64">
        <v>124.74</v>
      </c>
      <c r="M63" s="80">
        <f t="shared" si="10"/>
        <v>0</v>
      </c>
    </row>
    <row r="64" spans="1:13" ht="31" x14ac:dyDescent="0.35">
      <c r="A64" s="124">
        <v>54</v>
      </c>
      <c r="B64" s="125" t="s">
        <v>340</v>
      </c>
      <c r="C64" s="126" t="s">
        <v>14</v>
      </c>
      <c r="D64" s="144"/>
      <c r="E64" s="128">
        <v>579</v>
      </c>
      <c r="F64" s="128">
        <v>579</v>
      </c>
      <c r="G64" s="128">
        <v>579</v>
      </c>
      <c r="H64" s="128"/>
      <c r="I64" s="129"/>
      <c r="J64" s="129"/>
      <c r="K64" s="130">
        <v>579</v>
      </c>
      <c r="M64" s="80">
        <f t="shared" si="10"/>
        <v>0</v>
      </c>
    </row>
    <row r="65" spans="1:13" x14ac:dyDescent="0.35">
      <c r="A65" s="5">
        <v>56</v>
      </c>
      <c r="B65" s="6" t="s">
        <v>76</v>
      </c>
      <c r="C65" s="7" t="s">
        <v>19</v>
      </c>
      <c r="D65" s="46"/>
      <c r="E65" s="9">
        <v>1174</v>
      </c>
      <c r="F65" s="9">
        <v>1174</v>
      </c>
      <c r="G65" s="9">
        <v>1174</v>
      </c>
      <c r="H65" s="9"/>
      <c r="I65" s="10"/>
      <c r="J65" s="10"/>
      <c r="K65" s="64">
        <v>1174</v>
      </c>
      <c r="M65" s="80">
        <f t="shared" si="10"/>
        <v>0</v>
      </c>
    </row>
    <row r="66" spans="1:13" ht="31" x14ac:dyDescent="0.35">
      <c r="A66" s="124">
        <v>57</v>
      </c>
      <c r="B66" s="125" t="s">
        <v>77</v>
      </c>
      <c r="C66" s="126" t="s">
        <v>14</v>
      </c>
      <c r="D66" s="144"/>
      <c r="E66" s="128">
        <v>299</v>
      </c>
      <c r="F66" s="128">
        <v>299</v>
      </c>
      <c r="G66" s="128">
        <v>299</v>
      </c>
      <c r="H66" s="128"/>
      <c r="I66" s="129"/>
      <c r="J66" s="129"/>
      <c r="K66" s="130">
        <v>299</v>
      </c>
      <c r="M66" s="80">
        <f t="shared" si="10"/>
        <v>0</v>
      </c>
    </row>
    <row r="67" spans="1:13" ht="31" x14ac:dyDescent="0.35">
      <c r="A67" s="5">
        <v>58</v>
      </c>
      <c r="B67" s="6" t="s">
        <v>78</v>
      </c>
      <c r="C67" s="7" t="s">
        <v>14</v>
      </c>
      <c r="D67" s="8">
        <v>2007</v>
      </c>
      <c r="E67" s="9">
        <v>600</v>
      </c>
      <c r="F67" s="9">
        <v>600</v>
      </c>
      <c r="G67" s="9">
        <v>600</v>
      </c>
      <c r="H67" s="9"/>
      <c r="I67" s="10"/>
      <c r="J67" s="10"/>
      <c r="K67" s="64">
        <v>600</v>
      </c>
      <c r="M67" s="80">
        <f t="shared" si="10"/>
        <v>0</v>
      </c>
    </row>
    <row r="68" spans="1:13" ht="31" x14ac:dyDescent="0.35">
      <c r="A68" s="5">
        <v>59</v>
      </c>
      <c r="B68" s="6" t="s">
        <v>79</v>
      </c>
      <c r="C68" s="7" t="s">
        <v>14</v>
      </c>
      <c r="D68" s="8">
        <v>2007</v>
      </c>
      <c r="E68" s="9">
        <f>377.88/12*8</f>
        <v>251.92</v>
      </c>
      <c r="F68" s="9">
        <v>251.92</v>
      </c>
      <c r="G68" s="9">
        <v>251.92</v>
      </c>
      <c r="H68" s="9"/>
      <c r="I68" s="10"/>
      <c r="J68" s="10"/>
      <c r="K68" s="64">
        <v>251.92</v>
      </c>
      <c r="M68" s="80">
        <f t="shared" si="10"/>
        <v>0</v>
      </c>
    </row>
    <row r="69" spans="1:13" ht="31" x14ac:dyDescent="0.35">
      <c r="A69" s="5">
        <v>60</v>
      </c>
      <c r="B69" s="6" t="s">
        <v>80</v>
      </c>
      <c r="C69" s="7" t="s">
        <v>14</v>
      </c>
      <c r="D69" s="8">
        <v>2007</v>
      </c>
      <c r="E69" s="9">
        <v>679.99</v>
      </c>
      <c r="F69" s="9">
        <v>679.99</v>
      </c>
      <c r="G69" s="9">
        <v>679.99</v>
      </c>
      <c r="H69" s="9"/>
      <c r="I69" s="10"/>
      <c r="J69" s="10"/>
      <c r="K69" s="64">
        <v>679.99</v>
      </c>
      <c r="M69" s="80">
        <f t="shared" si="10"/>
        <v>0</v>
      </c>
    </row>
    <row r="70" spans="1:13" ht="31" x14ac:dyDescent="0.35">
      <c r="A70" s="5">
        <v>61</v>
      </c>
      <c r="B70" s="6" t="s">
        <v>81</v>
      </c>
      <c r="C70" s="7" t="s">
        <v>14</v>
      </c>
      <c r="D70" s="8">
        <v>2007</v>
      </c>
      <c r="E70" s="9">
        <v>910.2</v>
      </c>
      <c r="F70" s="9">
        <v>910.2</v>
      </c>
      <c r="G70" s="9">
        <v>910.2</v>
      </c>
      <c r="H70" s="9"/>
      <c r="I70" s="10"/>
      <c r="J70" s="10"/>
      <c r="K70" s="64">
        <v>910.2</v>
      </c>
      <c r="M70" s="80">
        <f t="shared" si="10"/>
        <v>0</v>
      </c>
    </row>
    <row r="71" spans="1:13" ht="31" x14ac:dyDescent="0.35">
      <c r="A71" s="5">
        <v>62</v>
      </c>
      <c r="B71" s="6" t="s">
        <v>82</v>
      </c>
      <c r="C71" s="7" t="s">
        <v>14</v>
      </c>
      <c r="D71" s="8">
        <v>2007</v>
      </c>
      <c r="E71" s="9">
        <v>104.69</v>
      </c>
      <c r="F71" s="9">
        <v>104.69</v>
      </c>
      <c r="G71" s="9">
        <v>104.69</v>
      </c>
      <c r="H71" s="9"/>
      <c r="I71" s="10"/>
      <c r="J71" s="10"/>
      <c r="K71" s="64">
        <v>104.69</v>
      </c>
      <c r="M71" s="80">
        <f t="shared" si="10"/>
        <v>0</v>
      </c>
    </row>
    <row r="72" spans="1:13" ht="31" x14ac:dyDescent="0.35">
      <c r="A72" s="5">
        <v>63</v>
      </c>
      <c r="B72" s="6" t="s">
        <v>83</v>
      </c>
      <c r="C72" s="7" t="s">
        <v>14</v>
      </c>
      <c r="D72" s="8">
        <v>2007</v>
      </c>
      <c r="E72" s="9">
        <v>127.65</v>
      </c>
      <c r="F72" s="9">
        <v>127.65</v>
      </c>
      <c r="G72" s="9">
        <v>127.65</v>
      </c>
      <c r="H72" s="9"/>
      <c r="I72" s="10"/>
      <c r="J72" s="10"/>
      <c r="K72" s="64">
        <v>127.65</v>
      </c>
      <c r="M72" s="80">
        <f t="shared" si="10"/>
        <v>0</v>
      </c>
    </row>
    <row r="73" spans="1:13" ht="31" x14ac:dyDescent="0.35">
      <c r="A73" s="5">
        <v>65</v>
      </c>
      <c r="B73" s="6" t="s">
        <v>85</v>
      </c>
      <c r="C73" s="7" t="s">
        <v>14</v>
      </c>
      <c r="D73" s="11">
        <v>39988</v>
      </c>
      <c r="E73" s="9">
        <v>229</v>
      </c>
      <c r="F73" s="9">
        <v>229</v>
      </c>
      <c r="G73" s="9">
        <v>229</v>
      </c>
      <c r="H73" s="9"/>
      <c r="I73" s="10"/>
      <c r="J73" s="10"/>
      <c r="K73" s="64">
        <v>229</v>
      </c>
      <c r="M73" s="80">
        <f t="shared" si="10"/>
        <v>0</v>
      </c>
    </row>
    <row r="74" spans="1:13" ht="31" x14ac:dyDescent="0.35">
      <c r="A74" s="5">
        <v>66</v>
      </c>
      <c r="B74" s="6" t="s">
        <v>86</v>
      </c>
      <c r="C74" s="7" t="s">
        <v>14</v>
      </c>
      <c r="D74" s="11">
        <v>39988</v>
      </c>
      <c r="E74" s="9">
        <v>188.99</v>
      </c>
      <c r="F74" s="9">
        <v>188.99</v>
      </c>
      <c r="G74" s="9">
        <v>188.99</v>
      </c>
      <c r="H74" s="9"/>
      <c r="I74" s="10"/>
      <c r="J74" s="10"/>
      <c r="K74" s="64">
        <v>188.99</v>
      </c>
      <c r="M74" s="80">
        <f t="shared" si="10"/>
        <v>0</v>
      </c>
    </row>
    <row r="75" spans="1:13" ht="31" x14ac:dyDescent="0.35">
      <c r="A75" s="5">
        <v>68</v>
      </c>
      <c r="B75" s="6" t="s">
        <v>88</v>
      </c>
      <c r="C75" s="7" t="s">
        <v>14</v>
      </c>
      <c r="D75" s="11">
        <v>40168</v>
      </c>
      <c r="E75" s="9">
        <v>105.36</v>
      </c>
      <c r="F75" s="9">
        <v>105.36</v>
      </c>
      <c r="G75" s="9">
        <v>105.36</v>
      </c>
      <c r="H75" s="9"/>
      <c r="I75" s="10"/>
      <c r="J75" s="10"/>
      <c r="K75" s="64">
        <v>105.36</v>
      </c>
      <c r="M75" s="80">
        <f t="shared" si="10"/>
        <v>0</v>
      </c>
    </row>
    <row r="76" spans="1:13" ht="31" x14ac:dyDescent="0.35">
      <c r="A76" s="5">
        <v>70</v>
      </c>
      <c r="B76" s="6" t="s">
        <v>90</v>
      </c>
      <c r="C76" s="7" t="s">
        <v>14</v>
      </c>
      <c r="D76" s="11">
        <v>40325</v>
      </c>
      <c r="E76" s="9">
        <v>312.3</v>
      </c>
      <c r="F76" s="9">
        <v>312.3</v>
      </c>
      <c r="G76" s="9">
        <v>312.3</v>
      </c>
      <c r="H76" s="9"/>
      <c r="I76" s="10"/>
      <c r="J76" s="10"/>
      <c r="K76" s="64">
        <v>312.3</v>
      </c>
      <c r="M76" s="80">
        <f t="shared" ref="M76:M84" si="13">E76-K76</f>
        <v>0</v>
      </c>
    </row>
    <row r="77" spans="1:13" ht="31" x14ac:dyDescent="0.35">
      <c r="A77" s="5">
        <v>71</v>
      </c>
      <c r="B77" s="6" t="s">
        <v>91</v>
      </c>
      <c r="C77" s="7" t="s">
        <v>14</v>
      </c>
      <c r="D77" s="11">
        <v>40359</v>
      </c>
      <c r="E77" s="9">
        <v>300.45</v>
      </c>
      <c r="F77" s="9">
        <v>300.45</v>
      </c>
      <c r="G77" s="9">
        <v>300.45</v>
      </c>
      <c r="H77" s="9"/>
      <c r="I77" s="10"/>
      <c r="J77" s="10"/>
      <c r="K77" s="64">
        <v>300.45</v>
      </c>
      <c r="M77" s="80">
        <f t="shared" si="13"/>
        <v>0</v>
      </c>
    </row>
    <row r="78" spans="1:13" ht="31" x14ac:dyDescent="0.35">
      <c r="A78" s="124">
        <v>72</v>
      </c>
      <c r="B78" s="125" t="s">
        <v>307</v>
      </c>
      <c r="C78" s="126" t="s">
        <v>14</v>
      </c>
      <c r="D78" s="138">
        <v>40409</v>
      </c>
      <c r="E78" s="128">
        <v>66.930000000000007</v>
      </c>
      <c r="F78" s="128">
        <v>66.930000000000007</v>
      </c>
      <c r="G78" s="128">
        <v>66.930000000000007</v>
      </c>
      <c r="H78" s="128"/>
      <c r="I78" s="129"/>
      <c r="J78" s="129"/>
      <c r="K78" s="130">
        <v>66.930000000000007</v>
      </c>
      <c r="M78" s="80">
        <f t="shared" si="13"/>
        <v>0</v>
      </c>
    </row>
    <row r="79" spans="1:13" ht="31" x14ac:dyDescent="0.35">
      <c r="A79" s="5">
        <v>73</v>
      </c>
      <c r="B79" s="6" t="s">
        <v>93</v>
      </c>
      <c r="C79" s="7" t="s">
        <v>14</v>
      </c>
      <c r="D79" s="11">
        <v>40430</v>
      </c>
      <c r="E79" s="9">
        <v>52</v>
      </c>
      <c r="F79" s="9">
        <v>52</v>
      </c>
      <c r="G79" s="9">
        <v>52</v>
      </c>
      <c r="H79" s="9"/>
      <c r="I79" s="10"/>
      <c r="J79" s="10"/>
      <c r="K79" s="64">
        <v>52</v>
      </c>
      <c r="M79" s="80">
        <f t="shared" si="13"/>
        <v>0</v>
      </c>
    </row>
    <row r="80" spans="1:13" x14ac:dyDescent="0.35">
      <c r="A80" s="5">
        <v>74</v>
      </c>
      <c r="B80" s="6" t="s">
        <v>94</v>
      </c>
      <c r="C80" s="7" t="s">
        <v>19</v>
      </c>
      <c r="D80" s="11">
        <v>40493</v>
      </c>
      <c r="E80" s="9">
        <v>1275</v>
      </c>
      <c r="F80" s="9">
        <v>1275</v>
      </c>
      <c r="G80" s="9">
        <v>1275</v>
      </c>
      <c r="H80" s="9"/>
      <c r="I80" s="10"/>
      <c r="J80" s="10"/>
      <c r="K80" s="64">
        <v>1275</v>
      </c>
      <c r="M80" s="80">
        <f t="shared" si="13"/>
        <v>0</v>
      </c>
    </row>
    <row r="81" spans="1:13" ht="31" x14ac:dyDescent="0.35">
      <c r="A81" s="124">
        <v>75</v>
      </c>
      <c r="B81" s="125" t="s">
        <v>95</v>
      </c>
      <c r="C81" s="126" t="s">
        <v>14</v>
      </c>
      <c r="D81" s="138">
        <v>40533</v>
      </c>
      <c r="E81" s="128">
        <v>542.94000000000005</v>
      </c>
      <c r="F81" s="128">
        <v>542.94000000000005</v>
      </c>
      <c r="G81" s="128">
        <v>542.94000000000005</v>
      </c>
      <c r="H81" s="128"/>
      <c r="I81" s="129"/>
      <c r="J81" s="129"/>
      <c r="K81" s="130">
        <v>542.94000000000005</v>
      </c>
      <c r="M81" s="80">
        <f t="shared" si="13"/>
        <v>0</v>
      </c>
    </row>
    <row r="82" spans="1:13" ht="31" x14ac:dyDescent="0.35">
      <c r="A82" s="5">
        <v>76</v>
      </c>
      <c r="B82" s="6" t="s">
        <v>96</v>
      </c>
      <c r="C82" s="7" t="s">
        <v>97</v>
      </c>
      <c r="D82" s="11">
        <v>40575</v>
      </c>
      <c r="E82" s="9">
        <v>222.5</v>
      </c>
      <c r="F82" s="9">
        <v>222.5</v>
      </c>
      <c r="G82" s="9">
        <v>222.5</v>
      </c>
      <c r="H82" s="9"/>
      <c r="I82" s="10"/>
      <c r="J82" s="10"/>
      <c r="K82" s="64">
        <v>222.5</v>
      </c>
      <c r="M82" s="80">
        <f t="shared" si="13"/>
        <v>0</v>
      </c>
    </row>
    <row r="83" spans="1:13" ht="31" x14ac:dyDescent="0.35">
      <c r="A83" s="5">
        <v>77</v>
      </c>
      <c r="B83" s="6" t="s">
        <v>98</v>
      </c>
      <c r="C83" s="7" t="s">
        <v>97</v>
      </c>
      <c r="D83" s="11">
        <v>40575</v>
      </c>
      <c r="E83" s="9">
        <v>201</v>
      </c>
      <c r="F83" s="9">
        <v>201</v>
      </c>
      <c r="G83" s="9">
        <v>201</v>
      </c>
      <c r="H83" s="9"/>
      <c r="I83" s="10"/>
      <c r="J83" s="10"/>
      <c r="K83" s="64">
        <v>201</v>
      </c>
      <c r="M83" s="80">
        <f t="shared" si="13"/>
        <v>0</v>
      </c>
    </row>
    <row r="84" spans="1:13" ht="31" x14ac:dyDescent="0.35">
      <c r="A84" s="5">
        <v>78</v>
      </c>
      <c r="B84" s="6" t="s">
        <v>99</v>
      </c>
      <c r="C84" s="7" t="s">
        <v>100</v>
      </c>
      <c r="D84" s="11">
        <v>40575</v>
      </c>
      <c r="E84" s="9">
        <v>440</v>
      </c>
      <c r="F84" s="9">
        <v>440</v>
      </c>
      <c r="G84" s="9">
        <v>440</v>
      </c>
      <c r="H84" s="9"/>
      <c r="I84" s="10"/>
      <c r="J84" s="10"/>
      <c r="K84" s="64">
        <v>440</v>
      </c>
      <c r="M84" s="80">
        <f t="shared" si="13"/>
        <v>0</v>
      </c>
    </row>
    <row r="85" spans="1:13" ht="31" x14ac:dyDescent="0.35">
      <c r="A85" s="5">
        <v>80</v>
      </c>
      <c r="B85" s="6" t="s">
        <v>101</v>
      </c>
      <c r="C85" s="7" t="s">
        <v>14</v>
      </c>
      <c r="D85" s="11">
        <v>40714</v>
      </c>
      <c r="E85" s="9">
        <v>198</v>
      </c>
      <c r="F85" s="9">
        <v>198</v>
      </c>
      <c r="G85" s="9">
        <v>198</v>
      </c>
      <c r="H85" s="9"/>
      <c r="I85" s="10"/>
      <c r="J85" s="10"/>
      <c r="K85" s="64">
        <v>198</v>
      </c>
      <c r="M85" s="80">
        <f>E85-K85</f>
        <v>0</v>
      </c>
    </row>
    <row r="86" spans="1:13" x14ac:dyDescent="0.35">
      <c r="A86" s="5">
        <v>84</v>
      </c>
      <c r="B86" s="6" t="s">
        <v>105</v>
      </c>
      <c r="C86" s="7" t="s">
        <v>19</v>
      </c>
      <c r="D86" s="11">
        <v>40913</v>
      </c>
      <c r="E86" s="9">
        <v>702</v>
      </c>
      <c r="F86" s="9">
        <v>702</v>
      </c>
      <c r="G86" s="9">
        <v>702</v>
      </c>
      <c r="H86" s="9"/>
      <c r="I86" s="10"/>
      <c r="J86" s="10"/>
      <c r="K86" s="64">
        <v>702</v>
      </c>
      <c r="M86" s="80">
        <f t="shared" ref="M86:M115" si="14">E86-K86</f>
        <v>0</v>
      </c>
    </row>
    <row r="87" spans="1:13" ht="31" x14ac:dyDescent="0.35">
      <c r="A87" s="5">
        <v>85</v>
      </c>
      <c r="B87" s="6" t="s">
        <v>106</v>
      </c>
      <c r="C87" s="7" t="s">
        <v>14</v>
      </c>
      <c r="D87" s="11">
        <v>40989</v>
      </c>
      <c r="E87" s="9">
        <v>370.75</v>
      </c>
      <c r="F87" s="9">
        <v>370.75</v>
      </c>
      <c r="G87" s="9">
        <v>370.75</v>
      </c>
      <c r="H87" s="9"/>
      <c r="I87" s="10"/>
      <c r="J87" s="10"/>
      <c r="K87" s="64">
        <v>370.75</v>
      </c>
      <c r="M87" s="80">
        <f t="shared" si="14"/>
        <v>0</v>
      </c>
    </row>
    <row r="88" spans="1:13" ht="31" x14ac:dyDescent="0.35">
      <c r="A88" s="5">
        <v>86</v>
      </c>
      <c r="B88" s="6" t="s">
        <v>107</v>
      </c>
      <c r="C88" s="7" t="s">
        <v>14</v>
      </c>
      <c r="D88" s="11">
        <v>41254</v>
      </c>
      <c r="E88" s="9">
        <v>466.41</v>
      </c>
      <c r="F88" s="9">
        <v>466.41</v>
      </c>
      <c r="G88" s="9">
        <v>466.41</v>
      </c>
      <c r="H88" s="9"/>
      <c r="I88" s="10"/>
      <c r="J88" s="10"/>
      <c r="K88" s="64">
        <f t="shared" ref="K88:K97" si="15">F88</f>
        <v>466.41</v>
      </c>
      <c r="M88" s="80">
        <f t="shared" si="14"/>
        <v>0</v>
      </c>
    </row>
    <row r="89" spans="1:13" ht="31" x14ac:dyDescent="0.35">
      <c r="A89" s="5">
        <v>87</v>
      </c>
      <c r="B89" s="6" t="s">
        <v>108</v>
      </c>
      <c r="C89" s="7" t="s">
        <v>19</v>
      </c>
      <c r="D89" s="11">
        <v>41218</v>
      </c>
      <c r="E89" s="9">
        <v>2600.11</v>
      </c>
      <c r="F89" s="9">
        <f>E89</f>
        <v>2600.11</v>
      </c>
      <c r="G89" s="9">
        <f>F89</f>
        <v>2600.11</v>
      </c>
      <c r="H89" s="9"/>
      <c r="I89" s="10"/>
      <c r="J89" s="10"/>
      <c r="K89" s="64">
        <f t="shared" si="15"/>
        <v>2600.11</v>
      </c>
      <c r="M89" s="80">
        <f t="shared" si="14"/>
        <v>0</v>
      </c>
    </row>
    <row r="90" spans="1:13" x14ac:dyDescent="0.35">
      <c r="A90" s="5">
        <v>88</v>
      </c>
      <c r="B90" s="6" t="s">
        <v>109</v>
      </c>
      <c r="C90" s="7" t="s">
        <v>19</v>
      </c>
      <c r="D90" s="11">
        <v>41218</v>
      </c>
      <c r="E90" s="9">
        <v>4983.3500000000004</v>
      </c>
      <c r="F90" s="9">
        <f>E90</f>
        <v>4983.3500000000004</v>
      </c>
      <c r="G90" s="9">
        <f>F90</f>
        <v>4983.3500000000004</v>
      </c>
      <c r="H90" s="9"/>
      <c r="I90" s="10"/>
      <c r="J90" s="10"/>
      <c r="K90" s="64">
        <f t="shared" si="15"/>
        <v>4983.3500000000004</v>
      </c>
      <c r="M90" s="80">
        <f t="shared" si="14"/>
        <v>0</v>
      </c>
    </row>
    <row r="91" spans="1:13" ht="31" x14ac:dyDescent="0.35">
      <c r="A91" s="124">
        <v>89</v>
      </c>
      <c r="B91" s="125" t="s">
        <v>308</v>
      </c>
      <c r="C91" s="126" t="s">
        <v>14</v>
      </c>
      <c r="D91" s="127">
        <v>41431</v>
      </c>
      <c r="E91" s="128">
        <v>1157.96</v>
      </c>
      <c r="F91" s="128">
        <f t="shared" ref="F91:G104" si="16">E91</f>
        <v>1157.96</v>
      </c>
      <c r="G91" s="128">
        <f t="shared" si="16"/>
        <v>1157.96</v>
      </c>
      <c r="H91" s="128">
        <f t="shared" ref="H91:H97" si="17">F91-G91</f>
        <v>0</v>
      </c>
      <c r="I91" s="129"/>
      <c r="J91" s="129"/>
      <c r="K91" s="130">
        <f t="shared" si="15"/>
        <v>1157.96</v>
      </c>
      <c r="M91" s="80">
        <f t="shared" si="14"/>
        <v>0</v>
      </c>
    </row>
    <row r="92" spans="1:13" ht="31" x14ac:dyDescent="0.35">
      <c r="A92" s="5">
        <v>90</v>
      </c>
      <c r="B92" s="6" t="s">
        <v>111</v>
      </c>
      <c r="C92" s="7" t="s">
        <v>14</v>
      </c>
      <c r="D92" s="25">
        <v>41431</v>
      </c>
      <c r="E92" s="9">
        <v>99.99</v>
      </c>
      <c r="F92" s="9">
        <f t="shared" si="16"/>
        <v>99.99</v>
      </c>
      <c r="G92" s="9">
        <f t="shared" si="16"/>
        <v>99.99</v>
      </c>
      <c r="H92" s="9">
        <f t="shared" si="17"/>
        <v>0</v>
      </c>
      <c r="I92" s="10"/>
      <c r="J92" s="10"/>
      <c r="K92" s="64">
        <f t="shared" si="15"/>
        <v>99.99</v>
      </c>
      <c r="M92" s="80">
        <f t="shared" si="14"/>
        <v>0</v>
      </c>
    </row>
    <row r="93" spans="1:13" ht="31" x14ac:dyDescent="0.35">
      <c r="A93" s="5">
        <v>91</v>
      </c>
      <c r="B93" s="6" t="s">
        <v>112</v>
      </c>
      <c r="C93" s="7" t="s">
        <v>14</v>
      </c>
      <c r="D93" s="25">
        <v>41431</v>
      </c>
      <c r="E93" s="9">
        <v>147.49</v>
      </c>
      <c r="F93" s="9">
        <f t="shared" si="16"/>
        <v>147.49</v>
      </c>
      <c r="G93" s="9">
        <f t="shared" si="16"/>
        <v>147.49</v>
      </c>
      <c r="H93" s="9">
        <f t="shared" si="17"/>
        <v>0</v>
      </c>
      <c r="I93" s="10"/>
      <c r="J93" s="10"/>
      <c r="K93" s="64">
        <f t="shared" si="15"/>
        <v>147.49</v>
      </c>
      <c r="M93" s="80">
        <f t="shared" si="14"/>
        <v>0</v>
      </c>
    </row>
    <row r="94" spans="1:13" ht="31" x14ac:dyDescent="0.35">
      <c r="A94" s="5">
        <v>92</v>
      </c>
      <c r="B94" s="6" t="s">
        <v>113</v>
      </c>
      <c r="C94" s="7" t="s">
        <v>14</v>
      </c>
      <c r="D94" s="25">
        <v>41431</v>
      </c>
      <c r="E94" s="9">
        <v>492.9</v>
      </c>
      <c r="F94" s="9">
        <f t="shared" si="16"/>
        <v>492.9</v>
      </c>
      <c r="G94" s="9">
        <f t="shared" si="16"/>
        <v>492.9</v>
      </c>
      <c r="H94" s="9">
        <f t="shared" si="17"/>
        <v>0</v>
      </c>
      <c r="I94" s="10"/>
      <c r="J94" s="10"/>
      <c r="K94" s="64">
        <f t="shared" si="15"/>
        <v>492.9</v>
      </c>
      <c r="M94" s="80">
        <f t="shared" si="14"/>
        <v>0</v>
      </c>
    </row>
    <row r="95" spans="1:13" ht="31" x14ac:dyDescent="0.35">
      <c r="A95" s="5">
        <v>93</v>
      </c>
      <c r="B95" s="6" t="s">
        <v>110</v>
      </c>
      <c r="C95" s="7" t="s">
        <v>14</v>
      </c>
      <c r="D95" s="25">
        <v>41488</v>
      </c>
      <c r="E95" s="9">
        <v>1157.96</v>
      </c>
      <c r="F95" s="9">
        <f t="shared" si="16"/>
        <v>1157.96</v>
      </c>
      <c r="G95" s="9">
        <f t="shared" si="16"/>
        <v>1157.96</v>
      </c>
      <c r="H95" s="9">
        <f t="shared" si="17"/>
        <v>0</v>
      </c>
      <c r="I95" s="10"/>
      <c r="J95" s="10"/>
      <c r="K95" s="64">
        <f t="shared" si="15"/>
        <v>1157.96</v>
      </c>
      <c r="M95" s="80">
        <f t="shared" si="14"/>
        <v>0</v>
      </c>
    </row>
    <row r="96" spans="1:13" ht="31" x14ac:dyDescent="0.35">
      <c r="A96" s="5">
        <v>95</v>
      </c>
      <c r="B96" s="6" t="s">
        <v>115</v>
      </c>
      <c r="C96" s="7" t="s">
        <v>14</v>
      </c>
      <c r="D96" s="25">
        <v>41491</v>
      </c>
      <c r="E96" s="9">
        <v>296.39999999999998</v>
      </c>
      <c r="F96" s="9">
        <f t="shared" si="16"/>
        <v>296.39999999999998</v>
      </c>
      <c r="G96" s="9">
        <f t="shared" si="16"/>
        <v>296.39999999999998</v>
      </c>
      <c r="H96" s="9">
        <f t="shared" si="17"/>
        <v>0</v>
      </c>
      <c r="I96" s="10"/>
      <c r="J96" s="10"/>
      <c r="K96" s="64">
        <f t="shared" si="15"/>
        <v>296.39999999999998</v>
      </c>
      <c r="M96" s="80">
        <f t="shared" si="14"/>
        <v>0</v>
      </c>
    </row>
    <row r="97" spans="1:13" ht="31" x14ac:dyDescent="0.35">
      <c r="A97" s="5">
        <v>96</v>
      </c>
      <c r="B97" s="6" t="s">
        <v>227</v>
      </c>
      <c r="C97" s="7" t="s">
        <v>14</v>
      </c>
      <c r="D97" s="25">
        <v>41557</v>
      </c>
      <c r="E97" s="9">
        <v>999</v>
      </c>
      <c r="F97" s="9">
        <f t="shared" si="16"/>
        <v>999</v>
      </c>
      <c r="G97" s="9">
        <f t="shared" si="16"/>
        <v>999</v>
      </c>
      <c r="H97" s="9">
        <f t="shared" si="17"/>
        <v>0</v>
      </c>
      <c r="I97" s="10"/>
      <c r="J97" s="10"/>
      <c r="K97" s="64">
        <f t="shared" si="15"/>
        <v>999</v>
      </c>
      <c r="M97" s="80">
        <f t="shared" si="14"/>
        <v>0</v>
      </c>
    </row>
    <row r="98" spans="1:13" ht="31" x14ac:dyDescent="0.35">
      <c r="A98" s="5">
        <v>97</v>
      </c>
      <c r="B98" s="6" t="s">
        <v>116</v>
      </c>
      <c r="C98" s="7" t="s">
        <v>14</v>
      </c>
      <c r="D98" s="25"/>
      <c r="E98" s="9">
        <v>446.4</v>
      </c>
      <c r="F98" s="9">
        <f t="shared" si="16"/>
        <v>446.4</v>
      </c>
      <c r="G98" s="9">
        <v>446.4</v>
      </c>
      <c r="H98" s="9"/>
      <c r="I98" s="10"/>
      <c r="J98" s="10"/>
      <c r="K98" s="64">
        <v>446.4</v>
      </c>
      <c r="M98" s="80">
        <f t="shared" si="14"/>
        <v>0</v>
      </c>
    </row>
    <row r="99" spans="1:13" ht="31" x14ac:dyDescent="0.35">
      <c r="A99" s="5">
        <v>100</v>
      </c>
      <c r="B99" s="6" t="s">
        <v>118</v>
      </c>
      <c r="C99" s="7" t="s">
        <v>14</v>
      </c>
      <c r="D99" s="25"/>
      <c r="E99" s="9">
        <v>348</v>
      </c>
      <c r="F99" s="9">
        <f t="shared" si="16"/>
        <v>348</v>
      </c>
      <c r="G99" s="9">
        <v>348</v>
      </c>
      <c r="H99" s="9"/>
      <c r="I99" s="10"/>
      <c r="J99" s="10"/>
      <c r="K99" s="64">
        <v>348</v>
      </c>
      <c r="M99" s="80">
        <f t="shared" si="14"/>
        <v>0</v>
      </c>
    </row>
    <row r="100" spans="1:13" ht="31" x14ac:dyDescent="0.35">
      <c r="A100" s="5">
        <v>101</v>
      </c>
      <c r="B100" s="6" t="s">
        <v>257</v>
      </c>
      <c r="C100" s="7" t="s">
        <v>14</v>
      </c>
      <c r="D100" s="25"/>
      <c r="E100" s="9">
        <v>819</v>
      </c>
      <c r="F100" s="9">
        <f t="shared" si="16"/>
        <v>819</v>
      </c>
      <c r="G100" s="9">
        <v>819</v>
      </c>
      <c r="H100" s="9"/>
      <c r="I100" s="10"/>
      <c r="J100" s="10"/>
      <c r="K100" s="64">
        <v>819</v>
      </c>
      <c r="M100" s="80">
        <f t="shared" si="14"/>
        <v>0</v>
      </c>
    </row>
    <row r="101" spans="1:13" ht="31" x14ac:dyDescent="0.35">
      <c r="A101" s="5">
        <v>102</v>
      </c>
      <c r="B101" s="6" t="s">
        <v>120</v>
      </c>
      <c r="C101" s="7" t="s">
        <v>14</v>
      </c>
      <c r="D101" s="25">
        <v>41835</v>
      </c>
      <c r="E101" s="9">
        <v>389</v>
      </c>
      <c r="F101" s="9">
        <f t="shared" si="16"/>
        <v>389</v>
      </c>
      <c r="G101" s="9">
        <v>389</v>
      </c>
      <c r="H101" s="9"/>
      <c r="I101" s="10"/>
      <c r="J101" s="10"/>
      <c r="K101" s="64">
        <v>389</v>
      </c>
      <c r="M101" s="80">
        <f t="shared" si="14"/>
        <v>0</v>
      </c>
    </row>
    <row r="102" spans="1:13" ht="31" x14ac:dyDescent="0.35">
      <c r="A102" s="5">
        <v>103</v>
      </c>
      <c r="B102" s="6" t="s">
        <v>121</v>
      </c>
      <c r="C102" s="7" t="s">
        <v>14</v>
      </c>
      <c r="D102" s="25">
        <v>42370</v>
      </c>
      <c r="E102" s="9">
        <v>1000</v>
      </c>
      <c r="F102" s="9">
        <f t="shared" si="16"/>
        <v>1000</v>
      </c>
      <c r="G102" s="10">
        <v>1000</v>
      </c>
      <c r="H102" s="9"/>
      <c r="I102" s="10"/>
      <c r="J102" s="132"/>
      <c r="K102" s="64">
        <v>1000</v>
      </c>
      <c r="M102" s="80">
        <f t="shared" si="14"/>
        <v>0</v>
      </c>
    </row>
    <row r="103" spans="1:13" ht="31" x14ac:dyDescent="0.35">
      <c r="A103" s="5">
        <v>104</v>
      </c>
      <c r="B103" s="6" t="s">
        <v>122</v>
      </c>
      <c r="C103" s="7" t="s">
        <v>14</v>
      </c>
      <c r="D103" s="25">
        <v>42736</v>
      </c>
      <c r="E103" s="9">
        <v>408</v>
      </c>
      <c r="F103" s="9">
        <f t="shared" si="16"/>
        <v>408</v>
      </c>
      <c r="G103" s="10">
        <v>408</v>
      </c>
      <c r="H103" s="9"/>
      <c r="I103" s="10"/>
      <c r="J103" s="132"/>
      <c r="K103" s="64">
        <v>408</v>
      </c>
      <c r="M103" s="80">
        <f t="shared" si="14"/>
        <v>0</v>
      </c>
    </row>
    <row r="104" spans="1:13" ht="31" x14ac:dyDescent="0.35">
      <c r="A104" s="5">
        <v>105</v>
      </c>
      <c r="B104" s="6" t="s">
        <v>123</v>
      </c>
      <c r="C104" s="7" t="s">
        <v>14</v>
      </c>
      <c r="D104" s="25">
        <v>42736</v>
      </c>
      <c r="E104" s="9">
        <v>570</v>
      </c>
      <c r="F104" s="9">
        <f t="shared" si="16"/>
        <v>570</v>
      </c>
      <c r="G104" s="10">
        <v>570</v>
      </c>
      <c r="H104" s="9"/>
      <c r="I104" s="10"/>
      <c r="J104" s="132"/>
      <c r="K104" s="64">
        <v>570</v>
      </c>
      <c r="M104" s="80">
        <f t="shared" si="14"/>
        <v>0</v>
      </c>
    </row>
    <row r="105" spans="1:13" x14ac:dyDescent="0.35">
      <c r="A105" s="5">
        <v>106</v>
      </c>
      <c r="B105" s="6" t="s">
        <v>225</v>
      </c>
      <c r="C105" s="7" t="s">
        <v>19</v>
      </c>
      <c r="D105" s="25">
        <v>42736</v>
      </c>
      <c r="E105" s="9">
        <v>1985</v>
      </c>
      <c r="F105" s="9">
        <f t="shared" ref="F105:F112" si="18">E105</f>
        <v>1985</v>
      </c>
      <c r="G105" s="10">
        <v>1985</v>
      </c>
      <c r="H105" s="9"/>
      <c r="I105" s="10"/>
      <c r="J105" s="132"/>
      <c r="K105" s="64">
        <v>1985</v>
      </c>
      <c r="M105" s="80">
        <f t="shared" si="14"/>
        <v>0</v>
      </c>
    </row>
    <row r="106" spans="1:13" ht="32.25" customHeight="1" x14ac:dyDescent="0.35">
      <c r="A106" s="5">
        <v>107</v>
      </c>
      <c r="B106" s="6" t="s">
        <v>124</v>
      </c>
      <c r="C106" s="7" t="s">
        <v>14</v>
      </c>
      <c r="D106" s="25">
        <v>42736</v>
      </c>
      <c r="E106" s="9">
        <v>189.99</v>
      </c>
      <c r="F106" s="9">
        <f t="shared" si="18"/>
        <v>189.99</v>
      </c>
      <c r="G106" s="10">
        <v>189.99</v>
      </c>
      <c r="H106" s="9"/>
      <c r="I106" s="10"/>
      <c r="J106" s="132"/>
      <c r="K106" s="64">
        <v>189.99</v>
      </c>
      <c r="M106" s="80">
        <f t="shared" si="14"/>
        <v>0</v>
      </c>
    </row>
    <row r="107" spans="1:13" ht="32.25" customHeight="1" x14ac:dyDescent="0.35">
      <c r="A107" s="5">
        <v>108</v>
      </c>
      <c r="B107" s="84" t="s">
        <v>125</v>
      </c>
      <c r="C107" s="6" t="s">
        <v>62</v>
      </c>
      <c r="D107" s="51">
        <v>42461</v>
      </c>
      <c r="E107" s="9">
        <v>1092.5</v>
      </c>
      <c r="F107" s="9">
        <f t="shared" si="18"/>
        <v>1092.5</v>
      </c>
      <c r="G107" s="10">
        <v>1092.5</v>
      </c>
      <c r="H107" s="9"/>
      <c r="I107" s="9"/>
      <c r="J107" s="132"/>
      <c r="K107" s="64">
        <v>1092.5</v>
      </c>
      <c r="M107" s="80">
        <f t="shared" si="14"/>
        <v>0</v>
      </c>
    </row>
    <row r="108" spans="1:13" ht="32.25" customHeight="1" x14ac:dyDescent="0.35">
      <c r="A108" s="5">
        <v>109</v>
      </c>
      <c r="B108" s="84" t="s">
        <v>126</v>
      </c>
      <c r="C108" s="6" t="s">
        <v>62</v>
      </c>
      <c r="D108" s="51">
        <v>42552</v>
      </c>
      <c r="E108" s="9">
        <v>245</v>
      </c>
      <c r="F108" s="9">
        <f t="shared" si="18"/>
        <v>245</v>
      </c>
      <c r="G108" s="10">
        <v>245</v>
      </c>
      <c r="H108" s="9"/>
      <c r="I108" s="9"/>
      <c r="J108" s="132"/>
      <c r="K108" s="64">
        <v>245</v>
      </c>
      <c r="M108" s="80">
        <f t="shared" si="14"/>
        <v>0</v>
      </c>
    </row>
    <row r="109" spans="1:13" ht="32.25" customHeight="1" x14ac:dyDescent="0.35">
      <c r="A109" s="5">
        <v>110</v>
      </c>
      <c r="B109" s="84" t="s">
        <v>127</v>
      </c>
      <c r="C109" s="6" t="s">
        <v>62</v>
      </c>
      <c r="D109" s="51">
        <v>42461</v>
      </c>
      <c r="E109" s="9">
        <v>219.58</v>
      </c>
      <c r="F109" s="9">
        <f t="shared" si="18"/>
        <v>219.58</v>
      </c>
      <c r="G109" s="10">
        <v>219.58</v>
      </c>
      <c r="H109" s="9"/>
      <c r="I109" s="9"/>
      <c r="J109" s="132"/>
      <c r="K109" s="64">
        <v>219.58</v>
      </c>
      <c r="M109" s="80">
        <f t="shared" si="14"/>
        <v>0</v>
      </c>
    </row>
    <row r="110" spans="1:13" ht="32.25" customHeight="1" x14ac:dyDescent="0.35">
      <c r="A110" s="8">
        <v>111</v>
      </c>
      <c r="B110" s="84" t="s">
        <v>128</v>
      </c>
      <c r="C110" s="6" t="s">
        <v>62</v>
      </c>
      <c r="D110" s="51">
        <v>42461</v>
      </c>
      <c r="E110" s="9">
        <v>565.25</v>
      </c>
      <c r="F110" s="9">
        <f t="shared" si="18"/>
        <v>565.25</v>
      </c>
      <c r="G110" s="10">
        <v>565.25</v>
      </c>
      <c r="H110" s="9"/>
      <c r="I110" s="9"/>
      <c r="J110" s="132"/>
      <c r="K110" s="9">
        <v>565.25</v>
      </c>
      <c r="M110" s="80">
        <f t="shared" si="14"/>
        <v>0</v>
      </c>
    </row>
    <row r="111" spans="1:13" ht="32.25" customHeight="1" x14ac:dyDescent="0.35">
      <c r="A111" s="8">
        <v>112</v>
      </c>
      <c r="B111" s="84" t="s">
        <v>129</v>
      </c>
      <c r="C111" s="6" t="s">
        <v>62</v>
      </c>
      <c r="D111" s="51">
        <v>42461</v>
      </c>
      <c r="E111" s="9">
        <v>390.15</v>
      </c>
      <c r="F111" s="9">
        <f t="shared" si="18"/>
        <v>390.15</v>
      </c>
      <c r="G111" s="10">
        <v>390.15</v>
      </c>
      <c r="H111" s="9"/>
      <c r="I111" s="9"/>
      <c r="J111" s="132"/>
      <c r="K111" s="9">
        <v>390.15</v>
      </c>
      <c r="M111" s="80">
        <f t="shared" si="14"/>
        <v>0</v>
      </c>
    </row>
    <row r="112" spans="1:13" ht="32.25" customHeight="1" x14ac:dyDescent="0.35">
      <c r="A112" s="8">
        <v>113</v>
      </c>
      <c r="B112" s="84" t="s">
        <v>228</v>
      </c>
      <c r="C112" s="6" t="s">
        <v>62</v>
      </c>
      <c r="D112" s="51">
        <v>42614</v>
      </c>
      <c r="E112" s="9">
        <v>1167</v>
      </c>
      <c r="F112" s="9">
        <f t="shared" si="18"/>
        <v>1167</v>
      </c>
      <c r="G112" s="10">
        <v>1167</v>
      </c>
      <c r="H112" s="9"/>
      <c r="I112" s="9"/>
      <c r="J112" s="132"/>
      <c r="K112" s="9">
        <v>1167</v>
      </c>
      <c r="M112" s="80">
        <f t="shared" si="14"/>
        <v>0</v>
      </c>
    </row>
    <row r="113" spans="1:15" ht="32.25" customHeight="1" x14ac:dyDescent="0.35">
      <c r="A113" s="8">
        <v>114</v>
      </c>
      <c r="B113" s="85" t="s">
        <v>131</v>
      </c>
      <c r="C113" s="86" t="s">
        <v>132</v>
      </c>
      <c r="D113" s="51">
        <v>42917</v>
      </c>
      <c r="E113" s="87">
        <v>1095</v>
      </c>
      <c r="F113" s="87">
        <v>1095</v>
      </c>
      <c r="G113" s="87">
        <v>1095</v>
      </c>
      <c r="H113" s="9"/>
      <c r="I113" s="9"/>
      <c r="J113" s="132"/>
      <c r="K113" s="87">
        <v>1095</v>
      </c>
      <c r="M113" s="80">
        <f t="shared" si="14"/>
        <v>0</v>
      </c>
    </row>
    <row r="114" spans="1:15" ht="32.25" customHeight="1" x14ac:dyDescent="0.35">
      <c r="A114" s="8">
        <v>115</v>
      </c>
      <c r="B114" s="85" t="s">
        <v>133</v>
      </c>
      <c r="C114" s="86" t="s">
        <v>132</v>
      </c>
      <c r="D114" s="51">
        <v>42917</v>
      </c>
      <c r="E114" s="87">
        <v>449</v>
      </c>
      <c r="F114" s="87">
        <v>449</v>
      </c>
      <c r="G114" s="87">
        <v>449</v>
      </c>
      <c r="H114" s="9"/>
      <c r="I114" s="9"/>
      <c r="J114" s="132"/>
      <c r="K114" s="87">
        <v>449</v>
      </c>
      <c r="M114" s="80">
        <f t="shared" si="14"/>
        <v>0</v>
      </c>
    </row>
    <row r="115" spans="1:15" ht="32.25" customHeight="1" x14ac:dyDescent="0.35">
      <c r="A115" s="8">
        <v>116</v>
      </c>
      <c r="B115" s="86" t="s">
        <v>134</v>
      </c>
      <c r="C115" s="86" t="s">
        <v>132</v>
      </c>
      <c r="D115" s="51">
        <v>42917</v>
      </c>
      <c r="E115" s="87">
        <v>410</v>
      </c>
      <c r="F115" s="87">
        <v>410</v>
      </c>
      <c r="G115" s="87">
        <v>410</v>
      </c>
      <c r="H115" s="9"/>
      <c r="I115" s="9"/>
      <c r="J115" s="132"/>
      <c r="K115" s="87">
        <v>410</v>
      </c>
      <c r="M115" s="80">
        <f t="shared" si="14"/>
        <v>0</v>
      </c>
    </row>
    <row r="116" spans="1:15" ht="32.25" customHeight="1" x14ac:dyDescent="0.35">
      <c r="A116" s="8">
        <v>117</v>
      </c>
      <c r="B116" s="86" t="s">
        <v>135</v>
      </c>
      <c r="C116" s="86" t="s">
        <v>132</v>
      </c>
      <c r="D116" s="51">
        <v>42917</v>
      </c>
      <c r="E116" s="87">
        <v>270</v>
      </c>
      <c r="F116" s="87">
        <v>270</v>
      </c>
      <c r="G116" s="87">
        <v>270</v>
      </c>
      <c r="H116" s="9"/>
      <c r="I116" s="9"/>
      <c r="J116" s="132"/>
      <c r="K116" s="87">
        <v>270</v>
      </c>
      <c r="M116" s="80">
        <f t="shared" ref="M116:M147" si="19">E116-K116</f>
        <v>0</v>
      </c>
    </row>
    <row r="117" spans="1:15" ht="32.25" customHeight="1" x14ac:dyDescent="0.35">
      <c r="A117" s="8">
        <v>118</v>
      </c>
      <c r="B117" s="86" t="s">
        <v>136</v>
      </c>
      <c r="C117" s="86" t="s">
        <v>132</v>
      </c>
      <c r="D117" s="51">
        <v>42917</v>
      </c>
      <c r="E117" s="87">
        <v>686</v>
      </c>
      <c r="F117" s="87">
        <v>686</v>
      </c>
      <c r="G117" s="87">
        <v>686</v>
      </c>
      <c r="H117" s="9"/>
      <c r="I117" s="9"/>
      <c r="J117" s="132"/>
      <c r="K117" s="87">
        <v>686</v>
      </c>
      <c r="M117" s="80">
        <f t="shared" si="19"/>
        <v>0</v>
      </c>
    </row>
    <row r="118" spans="1:15" ht="32.25" customHeight="1" x14ac:dyDescent="0.35">
      <c r="A118" s="8">
        <v>119</v>
      </c>
      <c r="B118" s="86" t="s">
        <v>137</v>
      </c>
      <c r="C118" s="86" t="s">
        <v>132</v>
      </c>
      <c r="D118" s="51">
        <v>42917</v>
      </c>
      <c r="E118" s="87">
        <v>737</v>
      </c>
      <c r="F118" s="87">
        <v>737</v>
      </c>
      <c r="G118" s="87">
        <v>737</v>
      </c>
      <c r="H118" s="9"/>
      <c r="I118" s="9"/>
      <c r="J118" s="132"/>
      <c r="K118" s="87">
        <v>737</v>
      </c>
      <c r="M118" s="80">
        <f t="shared" si="19"/>
        <v>0</v>
      </c>
    </row>
    <row r="119" spans="1:15" ht="32.25" customHeight="1" x14ac:dyDescent="0.35">
      <c r="A119" s="8">
        <v>120</v>
      </c>
      <c r="B119" s="86" t="s">
        <v>138</v>
      </c>
      <c r="C119" s="86" t="s">
        <v>132</v>
      </c>
      <c r="D119" s="51">
        <v>42917</v>
      </c>
      <c r="E119" s="87">
        <v>572</v>
      </c>
      <c r="F119" s="87">
        <v>572</v>
      </c>
      <c r="G119" s="87">
        <v>572</v>
      </c>
      <c r="H119" s="9"/>
      <c r="I119" s="9"/>
      <c r="J119" s="132"/>
      <c r="K119" s="87">
        <v>572</v>
      </c>
      <c r="M119" s="80">
        <f t="shared" si="19"/>
        <v>0</v>
      </c>
    </row>
    <row r="120" spans="1:15" ht="32.25" customHeight="1" x14ac:dyDescent="0.35">
      <c r="A120" s="8">
        <v>121</v>
      </c>
      <c r="B120" s="86" t="s">
        <v>139</v>
      </c>
      <c r="C120" s="86" t="s">
        <v>132</v>
      </c>
      <c r="D120" s="51">
        <v>42917</v>
      </c>
      <c r="E120" s="87">
        <v>1495</v>
      </c>
      <c r="F120" s="87">
        <v>1495</v>
      </c>
      <c r="G120" s="87">
        <v>1495</v>
      </c>
      <c r="H120" s="9"/>
      <c r="I120" s="9"/>
      <c r="J120" s="132"/>
      <c r="K120" s="87">
        <v>1495</v>
      </c>
      <c r="M120" s="80">
        <f t="shared" si="19"/>
        <v>0</v>
      </c>
    </row>
    <row r="121" spans="1:15" ht="32.25" customHeight="1" x14ac:dyDescent="0.35">
      <c r="A121" s="8">
        <v>122</v>
      </c>
      <c r="B121" s="86" t="s">
        <v>140</v>
      </c>
      <c r="C121" s="86" t="s">
        <v>132</v>
      </c>
      <c r="D121" s="51">
        <v>42917</v>
      </c>
      <c r="E121" s="87">
        <v>328</v>
      </c>
      <c r="F121" s="87">
        <v>328</v>
      </c>
      <c r="G121" s="87">
        <v>328</v>
      </c>
      <c r="H121" s="9"/>
      <c r="I121" s="9"/>
      <c r="J121" s="132"/>
      <c r="K121" s="87">
        <v>328</v>
      </c>
      <c r="M121" s="80">
        <f t="shared" si="19"/>
        <v>0</v>
      </c>
    </row>
    <row r="122" spans="1:15" ht="32.25" customHeight="1" x14ac:dyDescent="0.35">
      <c r="A122" s="8">
        <v>123</v>
      </c>
      <c r="B122" s="86" t="s">
        <v>141</v>
      </c>
      <c r="C122" s="86" t="s">
        <v>132</v>
      </c>
      <c r="D122" s="51">
        <v>42917</v>
      </c>
      <c r="E122" s="87">
        <v>2350</v>
      </c>
      <c r="F122" s="87">
        <v>2350</v>
      </c>
      <c r="G122" s="87">
        <v>2350</v>
      </c>
      <c r="H122" s="9"/>
      <c r="I122" s="9"/>
      <c r="J122" s="132"/>
      <c r="K122" s="87">
        <v>2350</v>
      </c>
      <c r="M122" s="80">
        <f t="shared" si="19"/>
        <v>0</v>
      </c>
    </row>
    <row r="123" spans="1:15" ht="32.25" customHeight="1" x14ac:dyDescent="0.35">
      <c r="A123" s="8">
        <v>124</v>
      </c>
      <c r="B123" s="86" t="s">
        <v>142</v>
      </c>
      <c r="C123" s="86" t="s">
        <v>132</v>
      </c>
      <c r="D123" s="51">
        <v>42917</v>
      </c>
      <c r="E123" s="87">
        <v>300</v>
      </c>
      <c r="F123" s="87">
        <v>300</v>
      </c>
      <c r="G123" s="87">
        <v>300</v>
      </c>
      <c r="H123" s="9"/>
      <c r="I123" s="9"/>
      <c r="J123" s="132"/>
      <c r="K123" s="87">
        <v>300</v>
      </c>
      <c r="M123" s="80">
        <f t="shared" si="19"/>
        <v>0</v>
      </c>
    </row>
    <row r="124" spans="1:15" ht="32.25" customHeight="1" x14ac:dyDescent="0.35">
      <c r="A124" s="8">
        <v>125</v>
      </c>
      <c r="B124" s="86" t="s">
        <v>131</v>
      </c>
      <c r="C124" s="86" t="s">
        <v>132</v>
      </c>
      <c r="D124" s="51">
        <v>42917</v>
      </c>
      <c r="E124" s="87">
        <v>1098</v>
      </c>
      <c r="F124" s="87">
        <v>1098</v>
      </c>
      <c r="G124" s="87">
        <v>1098</v>
      </c>
      <c r="H124" s="9"/>
      <c r="I124" s="9"/>
      <c r="J124" s="132"/>
      <c r="K124" s="87">
        <v>1098</v>
      </c>
      <c r="M124" s="80">
        <f t="shared" si="19"/>
        <v>0</v>
      </c>
    </row>
    <row r="125" spans="1:15" ht="32.25" customHeight="1" x14ac:dyDescent="0.35">
      <c r="A125" s="8">
        <v>126</v>
      </c>
      <c r="B125" s="86" t="s">
        <v>143</v>
      </c>
      <c r="C125" s="86" t="s">
        <v>132</v>
      </c>
      <c r="D125" s="51">
        <v>42917</v>
      </c>
      <c r="E125" s="87">
        <v>356</v>
      </c>
      <c r="F125" s="87">
        <v>356</v>
      </c>
      <c r="G125" s="87">
        <v>356</v>
      </c>
      <c r="H125" s="9"/>
      <c r="I125" s="9"/>
      <c r="J125" s="132"/>
      <c r="K125" s="87">
        <v>356</v>
      </c>
      <c r="M125" s="80">
        <f t="shared" si="19"/>
        <v>0</v>
      </c>
    </row>
    <row r="126" spans="1:15" ht="32.25" customHeight="1" x14ac:dyDescent="0.35">
      <c r="A126" s="8">
        <v>127</v>
      </c>
      <c r="B126" s="86" t="s">
        <v>144</v>
      </c>
      <c r="C126" s="86" t="s">
        <v>132</v>
      </c>
      <c r="D126" s="51">
        <v>42917</v>
      </c>
      <c r="E126" s="87">
        <v>297</v>
      </c>
      <c r="F126" s="87">
        <v>297</v>
      </c>
      <c r="G126" s="87">
        <v>297</v>
      </c>
      <c r="H126" s="9"/>
      <c r="I126" s="9"/>
      <c r="J126" s="132"/>
      <c r="K126" s="87">
        <v>297</v>
      </c>
      <c r="M126" s="80">
        <f t="shared" si="19"/>
        <v>0</v>
      </c>
      <c r="O126" s="88"/>
    </row>
    <row r="127" spans="1:15" ht="32.25" customHeight="1" x14ac:dyDescent="0.35">
      <c r="A127" s="8">
        <v>128</v>
      </c>
      <c r="B127" s="86" t="s">
        <v>145</v>
      </c>
      <c r="C127" s="86" t="s">
        <v>132</v>
      </c>
      <c r="D127" s="51">
        <v>42917</v>
      </c>
      <c r="E127" s="87">
        <v>120</v>
      </c>
      <c r="F127" s="87">
        <v>120</v>
      </c>
      <c r="G127" s="87">
        <v>120</v>
      </c>
      <c r="H127" s="9"/>
      <c r="I127" s="9"/>
      <c r="J127" s="132"/>
      <c r="K127" s="87">
        <v>120</v>
      </c>
      <c r="M127" s="80">
        <f t="shared" si="19"/>
        <v>0</v>
      </c>
    </row>
    <row r="128" spans="1:15" ht="32.25" customHeight="1" x14ac:dyDescent="0.35">
      <c r="A128" s="8">
        <v>129</v>
      </c>
      <c r="B128" s="86" t="s">
        <v>146</v>
      </c>
      <c r="C128" s="86" t="s">
        <v>132</v>
      </c>
      <c r="D128" s="51">
        <v>42917</v>
      </c>
      <c r="E128" s="87">
        <v>95</v>
      </c>
      <c r="F128" s="87">
        <v>95</v>
      </c>
      <c r="G128" s="87">
        <v>95</v>
      </c>
      <c r="H128" s="9"/>
      <c r="I128" s="9"/>
      <c r="J128" s="132"/>
      <c r="K128" s="87">
        <v>95</v>
      </c>
      <c r="M128" s="80">
        <f t="shared" si="19"/>
        <v>0</v>
      </c>
    </row>
    <row r="129" spans="1:13" ht="32.25" customHeight="1" x14ac:dyDescent="0.35">
      <c r="A129" s="8">
        <v>130</v>
      </c>
      <c r="B129" s="86" t="s">
        <v>147</v>
      </c>
      <c r="C129" s="86" t="s">
        <v>132</v>
      </c>
      <c r="D129" s="51">
        <v>42917</v>
      </c>
      <c r="E129" s="87">
        <v>690</v>
      </c>
      <c r="F129" s="87">
        <v>690</v>
      </c>
      <c r="G129" s="87">
        <v>690</v>
      </c>
      <c r="H129" s="9"/>
      <c r="I129" s="9"/>
      <c r="J129" s="132"/>
      <c r="K129" s="87">
        <v>690</v>
      </c>
      <c r="M129" s="80">
        <f t="shared" si="19"/>
        <v>0</v>
      </c>
    </row>
    <row r="130" spans="1:13" ht="32.25" customHeight="1" x14ac:dyDescent="0.35">
      <c r="A130" s="8">
        <v>131</v>
      </c>
      <c r="B130" s="86" t="s">
        <v>135</v>
      </c>
      <c r="C130" s="86" t="s">
        <v>132</v>
      </c>
      <c r="D130" s="51">
        <v>42917</v>
      </c>
      <c r="E130" s="87">
        <v>298</v>
      </c>
      <c r="F130" s="87">
        <v>298</v>
      </c>
      <c r="G130" s="87">
        <v>298</v>
      </c>
      <c r="H130" s="9"/>
      <c r="I130" s="9"/>
      <c r="J130" s="132"/>
      <c r="K130" s="87">
        <v>298</v>
      </c>
      <c r="M130" s="80">
        <f t="shared" si="19"/>
        <v>0</v>
      </c>
    </row>
    <row r="131" spans="1:13" ht="32.25" customHeight="1" x14ac:dyDescent="0.35">
      <c r="A131" s="8">
        <v>132</v>
      </c>
      <c r="B131" s="86" t="s">
        <v>131</v>
      </c>
      <c r="C131" s="86" t="s">
        <v>132</v>
      </c>
      <c r="D131" s="51">
        <v>42917</v>
      </c>
      <c r="E131" s="87">
        <v>850</v>
      </c>
      <c r="F131" s="87">
        <v>850</v>
      </c>
      <c r="G131" s="87">
        <v>850</v>
      </c>
      <c r="H131" s="9"/>
      <c r="I131" s="9"/>
      <c r="J131" s="132"/>
      <c r="K131" s="87">
        <v>850</v>
      </c>
      <c r="M131" s="80">
        <f t="shared" si="19"/>
        <v>0</v>
      </c>
    </row>
    <row r="132" spans="1:13" ht="32.25" customHeight="1" x14ac:dyDescent="0.35">
      <c r="A132" s="8">
        <v>133</v>
      </c>
      <c r="B132" s="86" t="s">
        <v>148</v>
      </c>
      <c r="C132" s="86" t="s">
        <v>132</v>
      </c>
      <c r="D132" s="51">
        <v>42917</v>
      </c>
      <c r="E132" s="87">
        <v>2200</v>
      </c>
      <c r="F132" s="87">
        <v>2200</v>
      </c>
      <c r="G132" s="87">
        <v>2200</v>
      </c>
      <c r="H132" s="9"/>
      <c r="I132" s="9"/>
      <c r="J132" s="132"/>
      <c r="K132" s="87">
        <v>2200</v>
      </c>
      <c r="M132" s="80">
        <f t="shared" si="19"/>
        <v>0</v>
      </c>
    </row>
    <row r="133" spans="1:13" ht="32.25" customHeight="1" x14ac:dyDescent="0.35">
      <c r="A133" s="8">
        <v>134</v>
      </c>
      <c r="B133" s="86" t="s">
        <v>149</v>
      </c>
      <c r="C133" s="86" t="s">
        <v>132</v>
      </c>
      <c r="D133" s="51">
        <v>42917</v>
      </c>
      <c r="E133" s="87">
        <v>135</v>
      </c>
      <c r="F133" s="87">
        <v>135</v>
      </c>
      <c r="G133" s="87">
        <v>135</v>
      </c>
      <c r="H133" s="9"/>
      <c r="I133" s="9"/>
      <c r="J133" s="132"/>
      <c r="K133" s="87">
        <v>135</v>
      </c>
      <c r="M133" s="80">
        <f t="shared" si="19"/>
        <v>0</v>
      </c>
    </row>
    <row r="134" spans="1:13" ht="32.25" customHeight="1" x14ac:dyDescent="0.35">
      <c r="A134" s="8">
        <v>135</v>
      </c>
      <c r="B134" s="86" t="s">
        <v>150</v>
      </c>
      <c r="C134" s="86" t="s">
        <v>132</v>
      </c>
      <c r="D134" s="51">
        <v>42917</v>
      </c>
      <c r="E134" s="87">
        <v>1143</v>
      </c>
      <c r="F134" s="87">
        <v>1143</v>
      </c>
      <c r="G134" s="87">
        <v>1143</v>
      </c>
      <c r="H134" s="9"/>
      <c r="I134" s="9"/>
      <c r="J134" s="132"/>
      <c r="K134" s="87">
        <v>1143</v>
      </c>
      <c r="M134" s="80">
        <f t="shared" si="19"/>
        <v>0</v>
      </c>
    </row>
    <row r="135" spans="1:13" ht="32.25" customHeight="1" x14ac:dyDescent="0.35">
      <c r="A135" s="8">
        <v>136</v>
      </c>
      <c r="B135" s="86" t="s">
        <v>151</v>
      </c>
      <c r="C135" s="86" t="s">
        <v>132</v>
      </c>
      <c r="D135" s="51">
        <v>42917</v>
      </c>
      <c r="E135" s="87">
        <v>242</v>
      </c>
      <c r="F135" s="87">
        <v>242</v>
      </c>
      <c r="G135" s="87">
        <v>242</v>
      </c>
      <c r="H135" s="9"/>
      <c r="I135" s="9"/>
      <c r="J135" s="132"/>
      <c r="K135" s="87">
        <v>242</v>
      </c>
      <c r="M135" s="80">
        <f t="shared" si="19"/>
        <v>0</v>
      </c>
    </row>
    <row r="136" spans="1:13" ht="32.25" customHeight="1" x14ac:dyDescent="0.35">
      <c r="A136" s="8">
        <v>137</v>
      </c>
      <c r="B136" s="86" t="s">
        <v>152</v>
      </c>
      <c r="C136" s="86" t="s">
        <v>132</v>
      </c>
      <c r="D136" s="51">
        <v>42917</v>
      </c>
      <c r="E136" s="87">
        <v>65</v>
      </c>
      <c r="F136" s="87">
        <v>65</v>
      </c>
      <c r="G136" s="87">
        <v>65</v>
      </c>
      <c r="H136" s="9"/>
      <c r="I136" s="9"/>
      <c r="J136" s="132"/>
      <c r="K136" s="87">
        <v>65</v>
      </c>
      <c r="M136" s="80">
        <f t="shared" si="19"/>
        <v>0</v>
      </c>
    </row>
    <row r="137" spans="1:13" ht="32.25" customHeight="1" x14ac:dyDescent="0.35">
      <c r="A137" s="8">
        <v>138</v>
      </c>
      <c r="B137" s="86" t="s">
        <v>153</v>
      </c>
      <c r="C137" s="86" t="s">
        <v>132</v>
      </c>
      <c r="D137" s="51">
        <v>42917</v>
      </c>
      <c r="E137" s="87">
        <v>135</v>
      </c>
      <c r="F137" s="87">
        <v>135</v>
      </c>
      <c r="G137" s="87">
        <v>135</v>
      </c>
      <c r="H137" s="9"/>
      <c r="I137" s="9"/>
      <c r="J137" s="132"/>
      <c r="K137" s="87">
        <v>135</v>
      </c>
      <c r="M137" s="80">
        <f t="shared" si="19"/>
        <v>0</v>
      </c>
    </row>
    <row r="138" spans="1:13" ht="32.25" customHeight="1" x14ac:dyDescent="0.35">
      <c r="A138" s="8">
        <v>139</v>
      </c>
      <c r="B138" s="86" t="s">
        <v>154</v>
      </c>
      <c r="C138" s="86" t="s">
        <v>132</v>
      </c>
      <c r="D138" s="51">
        <v>42917</v>
      </c>
      <c r="E138" s="87">
        <v>1562</v>
      </c>
      <c r="F138" s="87">
        <v>1562</v>
      </c>
      <c r="G138" s="87">
        <v>1562</v>
      </c>
      <c r="H138" s="9"/>
      <c r="I138" s="9"/>
      <c r="J138" s="132"/>
      <c r="K138" s="87">
        <v>1562</v>
      </c>
      <c r="M138" s="80">
        <f t="shared" si="19"/>
        <v>0</v>
      </c>
    </row>
    <row r="139" spans="1:13" ht="32.25" customHeight="1" x14ac:dyDescent="0.35">
      <c r="A139" s="8">
        <v>140</v>
      </c>
      <c r="B139" s="86" t="s">
        <v>155</v>
      </c>
      <c r="C139" s="86" t="s">
        <v>132</v>
      </c>
      <c r="D139" s="51">
        <v>42917</v>
      </c>
      <c r="E139" s="87">
        <v>130</v>
      </c>
      <c r="F139" s="87">
        <v>130</v>
      </c>
      <c r="G139" s="87">
        <v>130</v>
      </c>
      <c r="H139" s="9"/>
      <c r="I139" s="9"/>
      <c r="J139" s="132"/>
      <c r="K139" s="87">
        <v>130</v>
      </c>
      <c r="M139" s="80">
        <f t="shared" si="19"/>
        <v>0</v>
      </c>
    </row>
    <row r="140" spans="1:13" ht="32.25" customHeight="1" x14ac:dyDescent="0.35">
      <c r="A140" s="8">
        <v>141</v>
      </c>
      <c r="B140" s="85" t="s">
        <v>156</v>
      </c>
      <c r="C140" s="86" t="s">
        <v>132</v>
      </c>
      <c r="D140" s="51">
        <v>42917</v>
      </c>
      <c r="E140" s="87">
        <v>109.99</v>
      </c>
      <c r="F140" s="87">
        <v>109.99</v>
      </c>
      <c r="G140" s="87">
        <v>109.99</v>
      </c>
      <c r="H140" s="9"/>
      <c r="I140" s="9"/>
      <c r="J140" s="132"/>
      <c r="K140" s="87">
        <v>109.99</v>
      </c>
      <c r="M140" s="80">
        <f t="shared" si="19"/>
        <v>0</v>
      </c>
    </row>
    <row r="141" spans="1:13" ht="32.25" customHeight="1" x14ac:dyDescent="0.35">
      <c r="A141" s="8">
        <v>142</v>
      </c>
      <c r="B141" s="85" t="s">
        <v>157</v>
      </c>
      <c r="C141" s="86" t="s">
        <v>132</v>
      </c>
      <c r="D141" s="51">
        <v>42917</v>
      </c>
      <c r="E141" s="87">
        <v>471.77</v>
      </c>
      <c r="F141" s="87">
        <v>471.77</v>
      </c>
      <c r="G141" s="87">
        <v>471.77</v>
      </c>
      <c r="H141" s="9"/>
      <c r="I141" s="9"/>
      <c r="J141" s="132"/>
      <c r="K141" s="87">
        <v>471.77</v>
      </c>
      <c r="M141" s="80">
        <f t="shared" si="19"/>
        <v>0</v>
      </c>
    </row>
    <row r="142" spans="1:13" ht="32.25" customHeight="1" x14ac:dyDescent="0.35">
      <c r="A142" s="8">
        <v>143</v>
      </c>
      <c r="B142" s="85" t="s">
        <v>158</v>
      </c>
      <c r="C142" s="86" t="s">
        <v>132</v>
      </c>
      <c r="D142" s="51">
        <v>42917</v>
      </c>
      <c r="E142" s="87">
        <v>237.48</v>
      </c>
      <c r="F142" s="87">
        <v>237.48</v>
      </c>
      <c r="G142" s="87">
        <v>237.48</v>
      </c>
      <c r="H142" s="9"/>
      <c r="I142" s="9"/>
      <c r="J142" s="132"/>
      <c r="K142" s="87">
        <v>237.48</v>
      </c>
      <c r="M142" s="80">
        <f t="shared" si="19"/>
        <v>0</v>
      </c>
    </row>
    <row r="143" spans="1:13" ht="32.25" customHeight="1" x14ac:dyDescent="0.35">
      <c r="A143" s="8">
        <v>144</v>
      </c>
      <c r="B143" s="85" t="s">
        <v>159</v>
      </c>
      <c r="C143" s="86" t="s">
        <v>132</v>
      </c>
      <c r="D143" s="51">
        <v>42917</v>
      </c>
      <c r="E143" s="87">
        <v>290.27999999999997</v>
      </c>
      <c r="F143" s="87">
        <v>290.27999999999997</v>
      </c>
      <c r="G143" s="87">
        <v>290.27999999999997</v>
      </c>
      <c r="H143" s="9"/>
      <c r="I143" s="9"/>
      <c r="J143" s="132"/>
      <c r="K143" s="87">
        <v>290.27999999999997</v>
      </c>
      <c r="M143" s="80">
        <f t="shared" si="19"/>
        <v>0</v>
      </c>
    </row>
    <row r="144" spans="1:13" ht="32.25" customHeight="1" x14ac:dyDescent="0.35">
      <c r="A144" s="8">
        <v>145</v>
      </c>
      <c r="B144" s="85" t="s">
        <v>160</v>
      </c>
      <c r="C144" s="86" t="s">
        <v>132</v>
      </c>
      <c r="D144" s="51">
        <v>42917</v>
      </c>
      <c r="E144" s="87">
        <v>118.68</v>
      </c>
      <c r="F144" s="87">
        <v>118.68</v>
      </c>
      <c r="G144" s="87">
        <v>118.68</v>
      </c>
      <c r="H144" s="9"/>
      <c r="I144" s="9"/>
      <c r="J144" s="132"/>
      <c r="K144" s="87">
        <v>118.68</v>
      </c>
      <c r="M144" s="80">
        <f t="shared" si="19"/>
        <v>0</v>
      </c>
    </row>
    <row r="145" spans="1:13" ht="32.25" customHeight="1" x14ac:dyDescent="0.35">
      <c r="A145" s="8">
        <v>146</v>
      </c>
      <c r="B145" s="85" t="s">
        <v>161</v>
      </c>
      <c r="C145" s="86" t="s">
        <v>132</v>
      </c>
      <c r="D145" s="51">
        <v>42917</v>
      </c>
      <c r="E145" s="87">
        <v>125.34</v>
      </c>
      <c r="F145" s="87">
        <v>125.34</v>
      </c>
      <c r="G145" s="87">
        <v>125.34</v>
      </c>
      <c r="H145" s="9"/>
      <c r="I145" s="9"/>
      <c r="J145" s="132"/>
      <c r="K145" s="87">
        <v>125.34</v>
      </c>
      <c r="M145" s="80">
        <f t="shared" si="19"/>
        <v>0</v>
      </c>
    </row>
    <row r="146" spans="1:13" ht="32.25" customHeight="1" x14ac:dyDescent="0.35">
      <c r="A146" s="8">
        <v>147</v>
      </c>
      <c r="B146" s="85" t="s">
        <v>162</v>
      </c>
      <c r="C146" s="86" t="s">
        <v>132</v>
      </c>
      <c r="D146" s="51">
        <v>42917</v>
      </c>
      <c r="E146" s="87">
        <v>125.34</v>
      </c>
      <c r="F146" s="87">
        <v>125.34</v>
      </c>
      <c r="G146" s="87">
        <v>125.34</v>
      </c>
      <c r="H146" s="9"/>
      <c r="I146" s="9"/>
      <c r="J146" s="132"/>
      <c r="K146" s="87">
        <v>125.34</v>
      </c>
      <c r="M146" s="80">
        <f t="shared" si="19"/>
        <v>0</v>
      </c>
    </row>
    <row r="147" spans="1:13" ht="32.25" customHeight="1" x14ac:dyDescent="0.35">
      <c r="A147" s="8">
        <v>148</v>
      </c>
      <c r="B147" s="85" t="s">
        <v>163</v>
      </c>
      <c r="C147" s="86" t="s">
        <v>132</v>
      </c>
      <c r="D147" s="51">
        <v>42917</v>
      </c>
      <c r="E147" s="87">
        <v>105.58</v>
      </c>
      <c r="F147" s="87">
        <v>105.58</v>
      </c>
      <c r="G147" s="87">
        <v>105.58</v>
      </c>
      <c r="H147" s="9"/>
      <c r="I147" s="9"/>
      <c r="J147" s="132"/>
      <c r="K147" s="87">
        <v>105.58</v>
      </c>
      <c r="M147" s="80">
        <f t="shared" si="19"/>
        <v>0</v>
      </c>
    </row>
    <row r="148" spans="1:13" ht="32.25" customHeight="1" x14ac:dyDescent="0.35">
      <c r="A148" s="8">
        <v>149</v>
      </c>
      <c r="B148" s="85" t="s">
        <v>164</v>
      </c>
      <c r="C148" s="86" t="s">
        <v>132</v>
      </c>
      <c r="D148" s="51">
        <v>42917</v>
      </c>
      <c r="E148" s="87">
        <v>659.99</v>
      </c>
      <c r="F148" s="87">
        <v>659.99</v>
      </c>
      <c r="G148" s="87">
        <v>659.99</v>
      </c>
      <c r="H148" s="9"/>
      <c r="I148" s="9"/>
      <c r="J148" s="132"/>
      <c r="K148" s="87">
        <v>659.99</v>
      </c>
      <c r="M148" s="80">
        <f t="shared" ref="M148:M179" si="20">E148-K148</f>
        <v>0</v>
      </c>
    </row>
    <row r="149" spans="1:13" ht="32.25" customHeight="1" x14ac:dyDescent="0.35">
      <c r="A149" s="8">
        <v>150</v>
      </c>
      <c r="B149" s="85" t="s">
        <v>165</v>
      </c>
      <c r="C149" s="86" t="s">
        <v>166</v>
      </c>
      <c r="D149" s="51">
        <v>42917</v>
      </c>
      <c r="E149" s="87">
        <v>549.99</v>
      </c>
      <c r="F149" s="87">
        <v>549.99</v>
      </c>
      <c r="G149" s="87">
        <v>549.99</v>
      </c>
      <c r="H149" s="9"/>
      <c r="I149" s="9"/>
      <c r="J149" s="132"/>
      <c r="K149" s="87">
        <v>549.99</v>
      </c>
      <c r="M149" s="80">
        <f t="shared" si="20"/>
        <v>0</v>
      </c>
    </row>
    <row r="150" spans="1:13" ht="32.25" customHeight="1" x14ac:dyDescent="0.35">
      <c r="A150" s="8">
        <v>151</v>
      </c>
      <c r="B150" s="85" t="s">
        <v>167</v>
      </c>
      <c r="C150" s="86" t="s">
        <v>166</v>
      </c>
      <c r="D150" s="51">
        <v>42917</v>
      </c>
      <c r="E150" s="87">
        <v>179.99</v>
      </c>
      <c r="F150" s="87">
        <v>179.99</v>
      </c>
      <c r="G150" s="87">
        <v>179.99</v>
      </c>
      <c r="H150" s="9"/>
      <c r="I150" s="9"/>
      <c r="J150" s="132"/>
      <c r="K150" s="87">
        <v>179.99</v>
      </c>
      <c r="M150" s="80">
        <f t="shared" si="20"/>
        <v>0</v>
      </c>
    </row>
    <row r="151" spans="1:13" ht="32.25" customHeight="1" x14ac:dyDescent="0.35">
      <c r="A151" s="8">
        <v>152</v>
      </c>
      <c r="B151" s="85" t="s">
        <v>168</v>
      </c>
      <c r="C151" s="86" t="s">
        <v>166</v>
      </c>
      <c r="D151" s="51">
        <v>42917</v>
      </c>
      <c r="E151" s="87">
        <v>119.75</v>
      </c>
      <c r="F151" s="87">
        <v>119.75</v>
      </c>
      <c r="G151" s="87">
        <v>119.75</v>
      </c>
      <c r="H151" s="9"/>
      <c r="I151" s="9"/>
      <c r="J151" s="132"/>
      <c r="K151" s="87">
        <v>119.75</v>
      </c>
      <c r="M151" s="80">
        <f t="shared" si="20"/>
        <v>0</v>
      </c>
    </row>
    <row r="152" spans="1:13" ht="32.25" customHeight="1" x14ac:dyDescent="0.35">
      <c r="A152" s="8">
        <v>153</v>
      </c>
      <c r="B152" s="85" t="s">
        <v>169</v>
      </c>
      <c r="C152" s="86" t="s">
        <v>166</v>
      </c>
      <c r="D152" s="51">
        <v>42917</v>
      </c>
      <c r="E152" s="87">
        <v>188.4</v>
      </c>
      <c r="F152" s="87">
        <v>188.4</v>
      </c>
      <c r="G152" s="87">
        <v>188.4</v>
      </c>
      <c r="H152" s="9"/>
      <c r="I152" s="9"/>
      <c r="J152" s="132"/>
      <c r="K152" s="87">
        <v>188.4</v>
      </c>
      <c r="M152" s="80">
        <f t="shared" si="20"/>
        <v>0</v>
      </c>
    </row>
    <row r="153" spans="1:13" ht="32.25" customHeight="1" x14ac:dyDescent="0.35">
      <c r="A153" s="8">
        <v>155</v>
      </c>
      <c r="B153" s="85" t="s">
        <v>171</v>
      </c>
      <c r="C153" s="86" t="s">
        <v>166</v>
      </c>
      <c r="D153" s="51">
        <v>42948</v>
      </c>
      <c r="E153" s="87">
        <v>1910</v>
      </c>
      <c r="F153" s="87">
        <v>1910</v>
      </c>
      <c r="G153" s="87">
        <v>1910</v>
      </c>
      <c r="H153" s="9"/>
      <c r="I153" s="9"/>
      <c r="J153" s="132"/>
      <c r="K153" s="87">
        <v>1910</v>
      </c>
      <c r="M153" s="80">
        <f t="shared" si="20"/>
        <v>0</v>
      </c>
    </row>
    <row r="154" spans="1:13" ht="32.25" customHeight="1" x14ac:dyDescent="0.35">
      <c r="A154" s="8">
        <v>156</v>
      </c>
      <c r="B154" s="85" t="s">
        <v>173</v>
      </c>
      <c r="C154" s="86" t="s">
        <v>166</v>
      </c>
      <c r="D154" s="51">
        <v>42856</v>
      </c>
      <c r="E154" s="87">
        <v>149.99</v>
      </c>
      <c r="F154" s="87">
        <v>149.99</v>
      </c>
      <c r="G154" s="87">
        <v>149.99</v>
      </c>
      <c r="H154" s="9"/>
      <c r="I154" s="9"/>
      <c r="J154" s="132"/>
      <c r="K154" s="87">
        <v>149.99</v>
      </c>
      <c r="M154" s="80">
        <f t="shared" si="20"/>
        <v>0</v>
      </c>
    </row>
    <row r="155" spans="1:13" ht="32.25" customHeight="1" x14ac:dyDescent="0.35">
      <c r="A155" s="8">
        <v>157</v>
      </c>
      <c r="B155" s="85" t="s">
        <v>175</v>
      </c>
      <c r="C155" s="85" t="s">
        <v>174</v>
      </c>
      <c r="D155" s="51">
        <v>42856</v>
      </c>
      <c r="E155" s="87">
        <v>126.49</v>
      </c>
      <c r="F155" s="87">
        <v>126.49</v>
      </c>
      <c r="G155" s="87">
        <v>126.49</v>
      </c>
      <c r="H155" s="9"/>
      <c r="I155" s="9"/>
      <c r="J155" s="132"/>
      <c r="K155" s="87">
        <v>126.49</v>
      </c>
      <c r="M155" s="80">
        <f t="shared" si="20"/>
        <v>0</v>
      </c>
    </row>
    <row r="156" spans="1:13" ht="32.25" customHeight="1" x14ac:dyDescent="0.35">
      <c r="A156" s="8">
        <v>158</v>
      </c>
      <c r="B156" s="85" t="s">
        <v>176</v>
      </c>
      <c r="C156" s="85" t="s">
        <v>19</v>
      </c>
      <c r="D156" s="51">
        <v>42826</v>
      </c>
      <c r="E156" s="87">
        <v>98.99</v>
      </c>
      <c r="F156" s="87">
        <v>98.99</v>
      </c>
      <c r="G156" s="87">
        <v>98.99</v>
      </c>
      <c r="H156" s="9"/>
      <c r="I156" s="9"/>
      <c r="J156" s="132"/>
      <c r="K156" s="87">
        <v>98.99</v>
      </c>
      <c r="M156" s="80">
        <f t="shared" si="20"/>
        <v>0</v>
      </c>
    </row>
    <row r="157" spans="1:13" ht="32.25" customHeight="1" x14ac:dyDescent="0.35">
      <c r="A157" s="8">
        <v>159</v>
      </c>
      <c r="B157" s="85" t="s">
        <v>172</v>
      </c>
      <c r="C157" s="85" t="s">
        <v>19</v>
      </c>
      <c r="D157" s="51">
        <v>42856</v>
      </c>
      <c r="E157" s="87">
        <v>149.52000000000001</v>
      </c>
      <c r="F157" s="87">
        <v>149.52000000000001</v>
      </c>
      <c r="G157" s="87">
        <v>149.52000000000001</v>
      </c>
      <c r="H157" s="9"/>
      <c r="I157" s="9"/>
      <c r="J157" s="132"/>
      <c r="K157" s="87">
        <v>149.52000000000001</v>
      </c>
      <c r="M157" s="80">
        <f t="shared" si="20"/>
        <v>0</v>
      </c>
    </row>
    <row r="158" spans="1:13" ht="32.25" customHeight="1" x14ac:dyDescent="0.35">
      <c r="A158" s="8">
        <v>160</v>
      </c>
      <c r="B158" s="85" t="s">
        <v>180</v>
      </c>
      <c r="C158" s="85" t="s">
        <v>177</v>
      </c>
      <c r="D158" s="51">
        <v>42856</v>
      </c>
      <c r="E158" s="87">
        <v>9000</v>
      </c>
      <c r="F158" s="87">
        <v>9000</v>
      </c>
      <c r="G158" s="87">
        <v>9000</v>
      </c>
      <c r="H158" s="9"/>
      <c r="I158" s="9"/>
      <c r="J158" s="132"/>
      <c r="K158" s="87">
        <v>9000</v>
      </c>
      <c r="M158" s="80">
        <f t="shared" si="20"/>
        <v>0</v>
      </c>
    </row>
    <row r="159" spans="1:13" ht="32.25" customHeight="1" x14ac:dyDescent="0.35">
      <c r="A159" s="8">
        <v>161</v>
      </c>
      <c r="B159" s="85" t="s">
        <v>179</v>
      </c>
      <c r="C159" s="85" t="s">
        <v>177</v>
      </c>
      <c r="D159" s="51">
        <v>42856</v>
      </c>
      <c r="E159" s="87">
        <v>180</v>
      </c>
      <c r="F159" s="87">
        <v>180</v>
      </c>
      <c r="G159" s="87">
        <v>180</v>
      </c>
      <c r="H159" s="9"/>
      <c r="I159" s="9"/>
      <c r="J159" s="132"/>
      <c r="K159" s="87">
        <v>180</v>
      </c>
      <c r="M159" s="80">
        <f t="shared" si="20"/>
        <v>0</v>
      </c>
    </row>
    <row r="160" spans="1:13" ht="32.25" customHeight="1" x14ac:dyDescent="0.35">
      <c r="A160" s="8">
        <v>162</v>
      </c>
      <c r="B160" s="85" t="s">
        <v>178</v>
      </c>
      <c r="C160" s="85" t="s">
        <v>177</v>
      </c>
      <c r="D160" s="51">
        <v>42856</v>
      </c>
      <c r="E160" s="87">
        <v>271.2</v>
      </c>
      <c r="F160" s="87">
        <v>271.2</v>
      </c>
      <c r="G160" s="87">
        <v>271.2</v>
      </c>
      <c r="H160" s="9"/>
      <c r="I160" s="9"/>
      <c r="J160" s="132"/>
      <c r="K160" s="87">
        <v>271.2</v>
      </c>
      <c r="M160" s="80">
        <f t="shared" si="20"/>
        <v>0</v>
      </c>
    </row>
    <row r="161" spans="1:13" ht="32.25" customHeight="1" x14ac:dyDescent="0.35">
      <c r="A161" s="8">
        <v>163</v>
      </c>
      <c r="B161" s="84" t="s">
        <v>229</v>
      </c>
      <c r="C161" s="6" t="s">
        <v>62</v>
      </c>
      <c r="D161" s="51">
        <v>42856</v>
      </c>
      <c r="E161" s="47">
        <v>1167</v>
      </c>
      <c r="F161" s="47">
        <v>1167</v>
      </c>
      <c r="G161" s="47">
        <v>1167</v>
      </c>
      <c r="H161" s="9"/>
      <c r="I161" s="9"/>
      <c r="J161" s="132"/>
      <c r="K161" s="47">
        <v>1167</v>
      </c>
      <c r="M161" s="80">
        <f t="shared" si="20"/>
        <v>0</v>
      </c>
    </row>
    <row r="162" spans="1:13" ht="32.25" customHeight="1" x14ac:dyDescent="0.35">
      <c r="A162" s="8">
        <v>164</v>
      </c>
      <c r="B162" s="84" t="s">
        <v>181</v>
      </c>
      <c r="C162" s="6" t="s">
        <v>188</v>
      </c>
      <c r="D162" s="51">
        <v>42826</v>
      </c>
      <c r="E162" s="47">
        <v>1453</v>
      </c>
      <c r="F162" s="47">
        <v>1453</v>
      </c>
      <c r="G162" s="47">
        <v>1453</v>
      </c>
      <c r="H162" s="9"/>
      <c r="I162" s="9"/>
      <c r="J162" s="132"/>
      <c r="K162" s="47">
        <v>1453</v>
      </c>
      <c r="M162" s="80">
        <f t="shared" si="20"/>
        <v>0</v>
      </c>
    </row>
    <row r="163" spans="1:13" ht="32.25" customHeight="1" x14ac:dyDescent="0.35">
      <c r="A163" s="8">
        <v>165</v>
      </c>
      <c r="B163" s="84" t="s">
        <v>182</v>
      </c>
      <c r="C163" s="6" t="s">
        <v>188</v>
      </c>
      <c r="D163" s="51">
        <v>42826</v>
      </c>
      <c r="E163" s="47">
        <v>924</v>
      </c>
      <c r="F163" s="47">
        <v>924</v>
      </c>
      <c r="G163" s="47">
        <v>924</v>
      </c>
      <c r="H163" s="9"/>
      <c r="I163" s="9"/>
      <c r="J163" s="132"/>
      <c r="K163" s="47">
        <v>924</v>
      </c>
      <c r="M163" s="80">
        <f t="shared" si="20"/>
        <v>0</v>
      </c>
    </row>
    <row r="164" spans="1:13" ht="32.25" customHeight="1" x14ac:dyDescent="0.35">
      <c r="A164" s="8">
        <v>166</v>
      </c>
      <c r="B164" s="84" t="s">
        <v>183</v>
      </c>
      <c r="C164" s="6" t="s">
        <v>188</v>
      </c>
      <c r="D164" s="51">
        <v>42826</v>
      </c>
      <c r="E164" s="47">
        <v>642</v>
      </c>
      <c r="F164" s="47">
        <v>642</v>
      </c>
      <c r="G164" s="47">
        <v>642</v>
      </c>
      <c r="H164" s="9"/>
      <c r="I164" s="9"/>
      <c r="J164" s="132"/>
      <c r="K164" s="47">
        <v>642</v>
      </c>
      <c r="M164" s="80">
        <f t="shared" si="20"/>
        <v>0</v>
      </c>
    </row>
    <row r="165" spans="1:13" ht="32.25" customHeight="1" x14ac:dyDescent="0.35">
      <c r="A165" s="8">
        <v>167</v>
      </c>
      <c r="B165" s="84" t="s">
        <v>184</v>
      </c>
      <c r="C165" s="6" t="s">
        <v>188</v>
      </c>
      <c r="D165" s="51">
        <v>42826</v>
      </c>
      <c r="E165" s="47">
        <v>356</v>
      </c>
      <c r="F165" s="47">
        <v>356</v>
      </c>
      <c r="G165" s="47">
        <v>356</v>
      </c>
      <c r="H165" s="9"/>
      <c r="I165" s="9"/>
      <c r="J165" s="132"/>
      <c r="K165" s="47">
        <v>356</v>
      </c>
      <c r="M165" s="80">
        <f t="shared" si="20"/>
        <v>0</v>
      </c>
    </row>
    <row r="166" spans="1:13" ht="32.25" customHeight="1" x14ac:dyDescent="0.35">
      <c r="A166" s="8">
        <v>168</v>
      </c>
      <c r="B166" s="84" t="s">
        <v>185</v>
      </c>
      <c r="C166" s="6" t="s">
        <v>188</v>
      </c>
      <c r="D166" s="51">
        <v>42826</v>
      </c>
      <c r="E166" s="47">
        <v>410</v>
      </c>
      <c r="F166" s="47">
        <v>410</v>
      </c>
      <c r="G166" s="47">
        <v>410</v>
      </c>
      <c r="H166" s="9"/>
      <c r="I166" s="9"/>
      <c r="J166" s="132"/>
      <c r="K166" s="47">
        <v>410</v>
      </c>
      <c r="M166" s="80">
        <f t="shared" si="20"/>
        <v>0</v>
      </c>
    </row>
    <row r="167" spans="1:13" ht="32.25" customHeight="1" x14ac:dyDescent="0.35">
      <c r="A167" s="8">
        <v>169</v>
      </c>
      <c r="B167" s="84" t="s">
        <v>186</v>
      </c>
      <c r="C167" s="6" t="s">
        <v>188</v>
      </c>
      <c r="D167" s="51">
        <v>42826</v>
      </c>
      <c r="E167" s="47">
        <v>1495</v>
      </c>
      <c r="F167" s="47">
        <v>1495</v>
      </c>
      <c r="G167" s="47">
        <v>1495</v>
      </c>
      <c r="H167" s="9"/>
      <c r="I167" s="9"/>
      <c r="J167" s="132"/>
      <c r="K167" s="47">
        <v>1495</v>
      </c>
      <c r="M167" s="80">
        <f t="shared" si="20"/>
        <v>0</v>
      </c>
    </row>
    <row r="168" spans="1:13" ht="32.25" customHeight="1" x14ac:dyDescent="0.35">
      <c r="A168" s="8">
        <v>170</v>
      </c>
      <c r="B168" s="84" t="s">
        <v>187</v>
      </c>
      <c r="C168" s="6" t="s">
        <v>188</v>
      </c>
      <c r="D168" s="51">
        <v>42826</v>
      </c>
      <c r="E168" s="47">
        <v>1380</v>
      </c>
      <c r="F168" s="47">
        <v>1380</v>
      </c>
      <c r="G168" s="47">
        <v>1380</v>
      </c>
      <c r="H168" s="9"/>
      <c r="I168" s="9"/>
      <c r="J168" s="132"/>
      <c r="K168" s="47">
        <v>1380</v>
      </c>
      <c r="M168" s="80">
        <f t="shared" si="20"/>
        <v>0</v>
      </c>
    </row>
    <row r="169" spans="1:13" ht="32.25" customHeight="1" x14ac:dyDescent="0.35">
      <c r="A169" s="8">
        <v>171</v>
      </c>
      <c r="B169" s="84" t="s">
        <v>216</v>
      </c>
      <c r="C169" s="6" t="s">
        <v>188</v>
      </c>
      <c r="D169" s="51">
        <v>42826</v>
      </c>
      <c r="E169" s="47">
        <v>302</v>
      </c>
      <c r="F169" s="47">
        <v>302</v>
      </c>
      <c r="G169" s="47">
        <v>302</v>
      </c>
      <c r="H169" s="9"/>
      <c r="I169" s="9"/>
      <c r="J169" s="132"/>
      <c r="K169" s="47">
        <v>302</v>
      </c>
      <c r="M169" s="80">
        <f t="shared" si="20"/>
        <v>0</v>
      </c>
    </row>
    <row r="170" spans="1:13" ht="32.25" customHeight="1" x14ac:dyDescent="0.35">
      <c r="A170" s="8">
        <v>172</v>
      </c>
      <c r="B170" s="84" t="s">
        <v>213</v>
      </c>
      <c r="C170" s="6" t="s">
        <v>188</v>
      </c>
      <c r="D170" s="51">
        <v>42826</v>
      </c>
      <c r="E170" s="47">
        <v>1540</v>
      </c>
      <c r="F170" s="47">
        <v>1540</v>
      </c>
      <c r="G170" s="47">
        <v>1540</v>
      </c>
      <c r="H170" s="9"/>
      <c r="I170" s="9"/>
      <c r="J170" s="132"/>
      <c r="K170" s="47">
        <v>1540</v>
      </c>
      <c r="M170" s="80">
        <f t="shared" si="20"/>
        <v>0</v>
      </c>
    </row>
    <row r="171" spans="1:13" ht="32.25" customHeight="1" x14ac:dyDescent="0.35">
      <c r="A171" s="8">
        <v>173</v>
      </c>
      <c r="B171" s="84" t="s">
        <v>214</v>
      </c>
      <c r="C171" s="6" t="s">
        <v>188</v>
      </c>
      <c r="D171" s="51">
        <v>42826</v>
      </c>
      <c r="E171" s="47">
        <v>895</v>
      </c>
      <c r="F171" s="47">
        <v>895</v>
      </c>
      <c r="G171" s="47">
        <v>895</v>
      </c>
      <c r="H171" s="9"/>
      <c r="I171" s="9"/>
      <c r="J171" s="132"/>
      <c r="K171" s="47">
        <v>895</v>
      </c>
      <c r="M171" s="80">
        <f t="shared" si="20"/>
        <v>0</v>
      </c>
    </row>
    <row r="172" spans="1:13" ht="32.25" customHeight="1" x14ac:dyDescent="0.35">
      <c r="A172" s="8">
        <v>174</v>
      </c>
      <c r="B172" s="84" t="s">
        <v>215</v>
      </c>
      <c r="C172" s="6" t="s">
        <v>188</v>
      </c>
      <c r="D172" s="51">
        <v>42826</v>
      </c>
      <c r="E172" s="47">
        <v>510</v>
      </c>
      <c r="F172" s="47">
        <v>510</v>
      </c>
      <c r="G172" s="47">
        <v>510</v>
      </c>
      <c r="H172" s="9"/>
      <c r="I172" s="9"/>
      <c r="J172" s="132"/>
      <c r="K172" s="47">
        <v>510</v>
      </c>
      <c r="M172" s="80">
        <f t="shared" si="20"/>
        <v>0</v>
      </c>
    </row>
    <row r="173" spans="1:13" ht="32.25" customHeight="1" x14ac:dyDescent="0.35">
      <c r="A173" s="8">
        <v>175</v>
      </c>
      <c r="B173" s="84" t="s">
        <v>189</v>
      </c>
      <c r="C173" s="6" t="s">
        <v>188</v>
      </c>
      <c r="D173" s="51">
        <v>42826</v>
      </c>
      <c r="E173" s="47">
        <v>686</v>
      </c>
      <c r="F173" s="47">
        <v>686</v>
      </c>
      <c r="G173" s="47">
        <v>686</v>
      </c>
      <c r="H173" s="9"/>
      <c r="I173" s="9"/>
      <c r="J173" s="132"/>
      <c r="K173" s="47">
        <v>686</v>
      </c>
      <c r="M173" s="80">
        <f t="shared" si="20"/>
        <v>0</v>
      </c>
    </row>
    <row r="174" spans="1:13" ht="32.25" customHeight="1" x14ac:dyDescent="0.35">
      <c r="A174" s="8">
        <v>176</v>
      </c>
      <c r="B174" s="84" t="s">
        <v>190</v>
      </c>
      <c r="C174" s="6" t="s">
        <v>188</v>
      </c>
      <c r="D174" s="51">
        <v>42826</v>
      </c>
      <c r="E174" s="47">
        <v>469</v>
      </c>
      <c r="F174" s="47">
        <v>469</v>
      </c>
      <c r="G174" s="47">
        <v>469</v>
      </c>
      <c r="H174" s="9"/>
      <c r="I174" s="9"/>
      <c r="J174" s="132"/>
      <c r="K174" s="47">
        <v>469</v>
      </c>
      <c r="M174" s="80">
        <f t="shared" si="20"/>
        <v>0</v>
      </c>
    </row>
    <row r="175" spans="1:13" ht="32.25" customHeight="1" x14ac:dyDescent="0.35">
      <c r="A175" s="8">
        <v>177</v>
      </c>
      <c r="B175" s="84" t="s">
        <v>145</v>
      </c>
      <c r="C175" s="6" t="s">
        <v>188</v>
      </c>
      <c r="D175" s="51">
        <v>42826</v>
      </c>
      <c r="E175" s="47">
        <v>120</v>
      </c>
      <c r="F175" s="47">
        <v>120</v>
      </c>
      <c r="G175" s="47">
        <v>120</v>
      </c>
      <c r="H175" s="9"/>
      <c r="I175" s="9"/>
      <c r="J175" s="132"/>
      <c r="K175" s="47">
        <v>120</v>
      </c>
      <c r="M175" s="80">
        <f t="shared" si="20"/>
        <v>0</v>
      </c>
    </row>
    <row r="176" spans="1:13" ht="32.25" customHeight="1" x14ac:dyDescent="0.35">
      <c r="A176" s="8">
        <v>178</v>
      </c>
      <c r="B176" s="84" t="s">
        <v>191</v>
      </c>
      <c r="C176" s="6" t="s">
        <v>188</v>
      </c>
      <c r="D176" s="51">
        <v>42826</v>
      </c>
      <c r="E176" s="47">
        <v>1740</v>
      </c>
      <c r="F176" s="47">
        <v>1740</v>
      </c>
      <c r="G176" s="47">
        <v>1740</v>
      </c>
      <c r="H176" s="9"/>
      <c r="I176" s="9"/>
      <c r="J176" s="132"/>
      <c r="K176" s="47">
        <v>1740</v>
      </c>
      <c r="M176" s="80">
        <f t="shared" si="20"/>
        <v>0</v>
      </c>
    </row>
    <row r="177" spans="1:49" s="52" customFormat="1" ht="32.25" customHeight="1" x14ac:dyDescent="0.35">
      <c r="A177" s="8">
        <v>179</v>
      </c>
      <c r="B177" s="7" t="s">
        <v>218</v>
      </c>
      <c r="C177" s="6" t="s">
        <v>188</v>
      </c>
      <c r="D177" s="51">
        <v>42826</v>
      </c>
      <c r="E177" s="47">
        <v>322</v>
      </c>
      <c r="F177" s="47">
        <v>322</v>
      </c>
      <c r="G177" s="47">
        <v>322</v>
      </c>
      <c r="H177" s="8"/>
      <c r="I177" s="8"/>
      <c r="J177" s="132"/>
      <c r="K177" s="47">
        <v>322</v>
      </c>
      <c r="L177" s="45"/>
      <c r="M177" s="80">
        <f t="shared" si="20"/>
        <v>0</v>
      </c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  <c r="AT177" s="45"/>
      <c r="AU177" s="45"/>
      <c r="AV177" s="45"/>
      <c r="AW177" s="45"/>
    </row>
    <row r="178" spans="1:49" s="53" customFormat="1" ht="32.25" customHeight="1" x14ac:dyDescent="0.35">
      <c r="A178" s="8">
        <v>180</v>
      </c>
      <c r="B178" s="7" t="s">
        <v>212</v>
      </c>
      <c r="C178" s="7" t="s">
        <v>192</v>
      </c>
      <c r="D178" s="51">
        <v>42887</v>
      </c>
      <c r="E178" s="47">
        <v>107.99</v>
      </c>
      <c r="F178" s="47">
        <v>107.99</v>
      </c>
      <c r="G178" s="47">
        <v>107.99</v>
      </c>
      <c r="H178" s="7"/>
      <c r="I178" s="7"/>
      <c r="J178" s="132"/>
      <c r="K178" s="47">
        <v>107.99</v>
      </c>
      <c r="L178" s="45"/>
      <c r="M178" s="80">
        <f t="shared" si="20"/>
        <v>0</v>
      </c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  <c r="AT178" s="45"/>
      <c r="AU178" s="45"/>
      <c r="AV178" s="45"/>
      <c r="AW178" s="45"/>
    </row>
    <row r="179" spans="1:49" s="53" customFormat="1" ht="32.25" customHeight="1" x14ac:dyDescent="0.35">
      <c r="A179" s="8">
        <v>181</v>
      </c>
      <c r="B179" s="7" t="s">
        <v>193</v>
      </c>
      <c r="C179" s="7" t="s">
        <v>194</v>
      </c>
      <c r="D179" s="51">
        <v>43344</v>
      </c>
      <c r="E179" s="9">
        <v>1998.68</v>
      </c>
      <c r="F179" s="9">
        <v>1998.68</v>
      </c>
      <c r="G179" s="74">
        <v>1998.68</v>
      </c>
      <c r="H179" s="74"/>
      <c r="I179" s="74"/>
      <c r="J179" s="132"/>
      <c r="K179" s="9">
        <v>1998.68</v>
      </c>
      <c r="L179" s="45"/>
      <c r="M179" s="80">
        <f t="shared" si="20"/>
        <v>0</v>
      </c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</row>
    <row r="180" spans="1:49" s="54" customFormat="1" ht="32.25" customHeight="1" x14ac:dyDescent="0.35">
      <c r="A180" s="8">
        <v>182</v>
      </c>
      <c r="B180" s="7" t="s">
        <v>195</v>
      </c>
      <c r="C180" s="7" t="s">
        <v>19</v>
      </c>
      <c r="D180" s="51">
        <v>43405</v>
      </c>
      <c r="E180" s="46">
        <v>399</v>
      </c>
      <c r="F180" s="46">
        <v>399</v>
      </c>
      <c r="G180" s="46">
        <v>399</v>
      </c>
      <c r="H180" s="7"/>
      <c r="I180" s="46"/>
      <c r="J180" s="132"/>
      <c r="K180" s="46">
        <v>399</v>
      </c>
      <c r="L180" s="45"/>
      <c r="M180" s="80">
        <f t="shared" ref="M180:M211" si="21">E180-K180</f>
        <v>0</v>
      </c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</row>
    <row r="181" spans="1:49" s="73" customFormat="1" ht="32.25" customHeight="1" x14ac:dyDescent="0.35">
      <c r="A181" s="76">
        <v>183</v>
      </c>
      <c r="B181" s="14" t="s">
        <v>196</v>
      </c>
      <c r="C181" s="14" t="s">
        <v>241</v>
      </c>
      <c r="D181" s="55">
        <v>43405</v>
      </c>
      <c r="E181" s="78">
        <v>199</v>
      </c>
      <c r="F181" s="78">
        <v>199</v>
      </c>
      <c r="G181" s="78">
        <v>199</v>
      </c>
      <c r="H181" s="7"/>
      <c r="I181" s="78"/>
      <c r="J181" s="132"/>
      <c r="K181" s="46">
        <v>199</v>
      </c>
      <c r="L181" s="45"/>
      <c r="M181" s="80">
        <f t="shared" si="21"/>
        <v>0</v>
      </c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</row>
    <row r="182" spans="1:49" s="73" customFormat="1" ht="32.25" customHeight="1" x14ac:dyDescent="0.35">
      <c r="A182" s="76">
        <v>184</v>
      </c>
      <c r="B182" s="14" t="s">
        <v>197</v>
      </c>
      <c r="C182" s="14" t="s">
        <v>241</v>
      </c>
      <c r="D182" s="55">
        <v>43415</v>
      </c>
      <c r="E182" s="78">
        <v>949.99</v>
      </c>
      <c r="F182" s="78">
        <v>949.99</v>
      </c>
      <c r="G182" s="78">
        <v>949.99</v>
      </c>
      <c r="H182" s="7"/>
      <c r="I182" s="78"/>
      <c r="J182" s="132"/>
      <c r="K182" s="46">
        <v>949.99</v>
      </c>
      <c r="L182" s="45"/>
      <c r="M182" s="80">
        <f t="shared" si="21"/>
        <v>0</v>
      </c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</row>
    <row r="183" spans="1:49" s="73" customFormat="1" ht="32.25" customHeight="1" x14ac:dyDescent="0.35">
      <c r="A183" s="76">
        <v>185</v>
      </c>
      <c r="B183" s="14" t="s">
        <v>198</v>
      </c>
      <c r="C183" s="14" t="s">
        <v>188</v>
      </c>
      <c r="D183" s="55">
        <v>43405</v>
      </c>
      <c r="E183" s="78">
        <v>990</v>
      </c>
      <c r="F183" s="78">
        <v>990</v>
      </c>
      <c r="G183" s="78">
        <v>990</v>
      </c>
      <c r="H183" s="7"/>
      <c r="I183" s="75"/>
      <c r="J183" s="133"/>
      <c r="K183" s="70">
        <v>990</v>
      </c>
      <c r="L183" s="45"/>
      <c r="M183" s="80">
        <f t="shared" si="21"/>
        <v>0</v>
      </c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  <c r="AT183" s="45"/>
      <c r="AU183" s="45"/>
      <c r="AV183" s="45"/>
      <c r="AW183" s="45"/>
    </row>
    <row r="184" spans="1:49" s="73" customFormat="1" ht="32.25" customHeight="1" x14ac:dyDescent="0.35">
      <c r="A184" s="76">
        <v>186</v>
      </c>
      <c r="B184" s="14" t="s">
        <v>199</v>
      </c>
      <c r="C184" s="14"/>
      <c r="D184" s="55">
        <v>43162</v>
      </c>
      <c r="E184" s="78">
        <v>1826</v>
      </c>
      <c r="F184" s="78">
        <v>1826</v>
      </c>
      <c r="G184" s="78">
        <v>1826</v>
      </c>
      <c r="H184" s="7"/>
      <c r="I184" s="75"/>
      <c r="J184" s="133"/>
      <c r="K184" s="46">
        <v>1826</v>
      </c>
      <c r="L184" s="45"/>
      <c r="M184" s="80">
        <f t="shared" si="21"/>
        <v>0</v>
      </c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  <c r="AT184" s="45"/>
      <c r="AU184" s="45"/>
      <c r="AV184" s="45"/>
      <c r="AW184" s="45"/>
    </row>
    <row r="185" spans="1:49" s="73" customFormat="1" ht="32.25" customHeight="1" x14ac:dyDescent="0.35">
      <c r="A185" s="76">
        <v>187</v>
      </c>
      <c r="B185" s="14" t="s">
        <v>202</v>
      </c>
      <c r="C185" s="14" t="s">
        <v>201</v>
      </c>
      <c r="D185" s="55">
        <v>43374</v>
      </c>
      <c r="E185" s="78">
        <v>401</v>
      </c>
      <c r="F185" s="78">
        <v>401</v>
      </c>
      <c r="G185" s="78">
        <v>401</v>
      </c>
      <c r="H185" s="7"/>
      <c r="I185" s="75"/>
      <c r="J185" s="133"/>
      <c r="K185" s="46">
        <v>401</v>
      </c>
      <c r="L185" s="45"/>
      <c r="M185" s="80">
        <f t="shared" si="21"/>
        <v>0</v>
      </c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  <c r="AT185" s="45"/>
      <c r="AU185" s="45"/>
      <c r="AV185" s="45"/>
      <c r="AW185" s="45"/>
    </row>
    <row r="186" spans="1:49" s="73" customFormat="1" ht="32.25" customHeight="1" x14ac:dyDescent="0.35">
      <c r="A186" s="76">
        <v>188</v>
      </c>
      <c r="B186" s="14" t="s">
        <v>202</v>
      </c>
      <c r="C186" s="14" t="s">
        <v>200</v>
      </c>
      <c r="D186" s="55">
        <v>43374</v>
      </c>
      <c r="E186" s="78">
        <v>401</v>
      </c>
      <c r="F186" s="78">
        <v>401</v>
      </c>
      <c r="G186" s="78">
        <v>401</v>
      </c>
      <c r="H186" s="7"/>
      <c r="I186" s="75"/>
      <c r="J186" s="133"/>
      <c r="K186" s="46">
        <v>401</v>
      </c>
      <c r="L186" s="45"/>
      <c r="M186" s="80">
        <f t="shared" si="21"/>
        <v>0</v>
      </c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</row>
    <row r="187" spans="1:49" s="73" customFormat="1" ht="32.25" customHeight="1" x14ac:dyDescent="0.35">
      <c r="A187" s="76">
        <v>189</v>
      </c>
      <c r="B187" s="14" t="s">
        <v>203</v>
      </c>
      <c r="C187" s="14" t="s">
        <v>62</v>
      </c>
      <c r="D187" s="55">
        <v>43374</v>
      </c>
      <c r="E187" s="78">
        <v>130</v>
      </c>
      <c r="F187" s="78">
        <v>130</v>
      </c>
      <c r="G187" s="78">
        <v>130</v>
      </c>
      <c r="H187" s="7"/>
      <c r="I187" s="75"/>
      <c r="J187" s="133"/>
      <c r="K187" s="46">
        <v>130</v>
      </c>
      <c r="L187" s="45"/>
      <c r="M187" s="80">
        <f t="shared" si="21"/>
        <v>0</v>
      </c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</row>
    <row r="188" spans="1:49" s="73" customFormat="1" ht="32.25" customHeight="1" x14ac:dyDescent="0.35">
      <c r="A188" s="76">
        <v>190</v>
      </c>
      <c r="B188" s="14" t="s">
        <v>204</v>
      </c>
      <c r="C188" s="14" t="s">
        <v>205</v>
      </c>
      <c r="D188" s="55">
        <v>43252</v>
      </c>
      <c r="E188" s="78">
        <v>3600</v>
      </c>
      <c r="F188" s="78">
        <v>3600</v>
      </c>
      <c r="G188" s="78">
        <v>3600</v>
      </c>
      <c r="H188" s="7"/>
      <c r="I188" s="75"/>
      <c r="J188" s="133"/>
      <c r="K188" s="46">
        <v>3600</v>
      </c>
      <c r="L188" s="45"/>
      <c r="M188" s="80">
        <f t="shared" si="21"/>
        <v>0</v>
      </c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</row>
    <row r="189" spans="1:49" s="73" customFormat="1" ht="32.25" customHeight="1" x14ac:dyDescent="0.35">
      <c r="A189" s="76">
        <v>191</v>
      </c>
      <c r="B189" s="14" t="s">
        <v>206</v>
      </c>
      <c r="C189" s="14" t="s">
        <v>207</v>
      </c>
      <c r="D189" s="55">
        <v>43160</v>
      </c>
      <c r="E189" s="78">
        <v>3822.45</v>
      </c>
      <c r="F189" s="78">
        <v>3822.45</v>
      </c>
      <c r="G189" s="78">
        <v>3822.45</v>
      </c>
      <c r="H189" s="7"/>
      <c r="I189" s="75"/>
      <c r="J189" s="133"/>
      <c r="K189" s="46">
        <v>3822.45</v>
      </c>
      <c r="L189" s="45"/>
      <c r="M189" s="80">
        <f t="shared" si="21"/>
        <v>0</v>
      </c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</row>
    <row r="190" spans="1:49" s="73" customFormat="1" ht="32.25" customHeight="1" x14ac:dyDescent="0.35">
      <c r="A190" s="76">
        <v>192</v>
      </c>
      <c r="B190" s="14" t="s">
        <v>231</v>
      </c>
      <c r="C190" s="14" t="s">
        <v>62</v>
      </c>
      <c r="D190" s="55">
        <v>43132</v>
      </c>
      <c r="E190" s="78">
        <v>1792</v>
      </c>
      <c r="F190" s="78">
        <v>1792</v>
      </c>
      <c r="G190" s="78">
        <v>1792</v>
      </c>
      <c r="H190" s="7"/>
      <c r="I190" s="75"/>
      <c r="J190" s="75"/>
      <c r="K190" s="46">
        <v>1792</v>
      </c>
      <c r="L190" s="45"/>
      <c r="M190" s="80">
        <f t="shared" si="21"/>
        <v>0</v>
      </c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</row>
    <row r="191" spans="1:49" s="73" customFormat="1" ht="32.25" customHeight="1" x14ac:dyDescent="0.35">
      <c r="A191" s="76">
        <v>193</v>
      </c>
      <c r="B191" s="14" t="s">
        <v>232</v>
      </c>
      <c r="C191" s="14" t="s">
        <v>14</v>
      </c>
      <c r="D191" s="55">
        <v>43800</v>
      </c>
      <c r="E191" s="78">
        <v>4550</v>
      </c>
      <c r="F191" s="78">
        <v>4550</v>
      </c>
      <c r="G191" s="78">
        <v>4550</v>
      </c>
      <c r="H191" s="7"/>
      <c r="I191" s="75"/>
      <c r="J191" s="75"/>
      <c r="K191" s="46">
        <v>4550</v>
      </c>
      <c r="L191" s="45"/>
      <c r="M191" s="80">
        <f t="shared" si="21"/>
        <v>0</v>
      </c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</row>
    <row r="192" spans="1:49" s="73" customFormat="1" ht="32.25" customHeight="1" x14ac:dyDescent="0.35">
      <c r="A192" s="76">
        <v>194</v>
      </c>
      <c r="B192" s="14" t="s">
        <v>211</v>
      </c>
      <c r="C192" s="14" t="s">
        <v>62</v>
      </c>
      <c r="D192" s="55">
        <v>43466</v>
      </c>
      <c r="E192" s="78">
        <v>625</v>
      </c>
      <c r="F192" s="78">
        <v>625</v>
      </c>
      <c r="G192" s="78">
        <v>625</v>
      </c>
      <c r="H192" s="7"/>
      <c r="I192" s="75"/>
      <c r="J192" s="75"/>
      <c r="K192" s="46">
        <v>625</v>
      </c>
      <c r="L192" s="45"/>
      <c r="M192" s="80">
        <f t="shared" si="21"/>
        <v>0</v>
      </c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</row>
    <row r="193" spans="1:49" s="73" customFormat="1" ht="32.25" customHeight="1" x14ac:dyDescent="0.35">
      <c r="A193" s="76">
        <v>195</v>
      </c>
      <c r="B193" s="14" t="s">
        <v>233</v>
      </c>
      <c r="C193" s="14" t="s">
        <v>14</v>
      </c>
      <c r="D193" s="55">
        <v>43101</v>
      </c>
      <c r="E193" s="78">
        <v>335</v>
      </c>
      <c r="F193" s="78">
        <v>335</v>
      </c>
      <c r="G193" s="78">
        <v>335</v>
      </c>
      <c r="H193" s="7"/>
      <c r="I193" s="75"/>
      <c r="J193" s="75"/>
      <c r="K193" s="46">
        <v>335</v>
      </c>
      <c r="L193" s="45"/>
      <c r="M193" s="80">
        <f t="shared" si="21"/>
        <v>0</v>
      </c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</row>
    <row r="194" spans="1:49" s="73" customFormat="1" ht="32.25" customHeight="1" x14ac:dyDescent="0.35">
      <c r="A194" s="76">
        <v>196</v>
      </c>
      <c r="B194" s="14" t="s">
        <v>209</v>
      </c>
      <c r="C194" s="14" t="s">
        <v>14</v>
      </c>
      <c r="D194" s="55">
        <v>42309</v>
      </c>
      <c r="E194" s="78">
        <v>489.14</v>
      </c>
      <c r="F194" s="78">
        <v>489.14</v>
      </c>
      <c r="G194" s="78">
        <v>489.14</v>
      </c>
      <c r="H194" s="7"/>
      <c r="I194" s="75"/>
      <c r="J194" s="75"/>
      <c r="K194" s="46">
        <v>489.14</v>
      </c>
      <c r="L194" s="45"/>
      <c r="M194" s="80">
        <f t="shared" si="21"/>
        <v>0</v>
      </c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  <c r="AT194" s="45"/>
      <c r="AU194" s="45"/>
      <c r="AV194" s="45"/>
      <c r="AW194" s="45"/>
    </row>
    <row r="195" spans="1:49" s="73" customFormat="1" ht="32.25" customHeight="1" x14ac:dyDescent="0.35">
      <c r="A195" s="76">
        <v>197</v>
      </c>
      <c r="B195" s="14" t="s">
        <v>210</v>
      </c>
      <c r="C195" s="14" t="s">
        <v>201</v>
      </c>
      <c r="D195" s="55">
        <v>43617</v>
      </c>
      <c r="E195" s="78">
        <v>900</v>
      </c>
      <c r="F195" s="78">
        <v>900</v>
      </c>
      <c r="G195" s="78">
        <v>900</v>
      </c>
      <c r="H195" s="7"/>
      <c r="I195" s="75"/>
      <c r="J195" s="75"/>
      <c r="K195" s="46">
        <v>900</v>
      </c>
      <c r="L195" s="45"/>
      <c r="M195" s="80">
        <f t="shared" si="21"/>
        <v>0</v>
      </c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  <c r="AT195" s="45"/>
      <c r="AU195" s="45"/>
      <c r="AV195" s="45"/>
      <c r="AW195" s="45"/>
    </row>
    <row r="196" spans="1:49" s="73" customFormat="1" ht="32.25" customHeight="1" x14ac:dyDescent="0.35">
      <c r="A196" s="76">
        <v>198</v>
      </c>
      <c r="B196" s="14" t="s">
        <v>234</v>
      </c>
      <c r="C196" s="14" t="s">
        <v>19</v>
      </c>
      <c r="D196" s="55">
        <v>43435</v>
      </c>
      <c r="E196" s="78">
        <v>3268.7</v>
      </c>
      <c r="F196" s="78">
        <v>3268.7</v>
      </c>
      <c r="G196" s="78">
        <v>3268.7</v>
      </c>
      <c r="H196" s="7"/>
      <c r="I196" s="75"/>
      <c r="J196" s="75"/>
      <c r="K196" s="46">
        <v>3268.7</v>
      </c>
      <c r="L196" s="45"/>
      <c r="M196" s="80">
        <f t="shared" si="21"/>
        <v>0</v>
      </c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  <c r="AT196" s="45"/>
      <c r="AU196" s="45"/>
      <c r="AV196" s="45"/>
      <c r="AW196" s="45"/>
    </row>
    <row r="197" spans="1:49" s="73" customFormat="1" ht="32.25" customHeight="1" x14ac:dyDescent="0.35">
      <c r="A197" s="76">
        <v>199</v>
      </c>
      <c r="B197" s="14" t="s">
        <v>235</v>
      </c>
      <c r="C197" s="14" t="s">
        <v>19</v>
      </c>
      <c r="D197" s="55">
        <v>43374</v>
      </c>
      <c r="E197" s="78">
        <v>664.7</v>
      </c>
      <c r="F197" s="78">
        <v>664.7</v>
      </c>
      <c r="G197" s="78">
        <v>664.7</v>
      </c>
      <c r="H197" s="7"/>
      <c r="I197" s="75"/>
      <c r="J197" s="75"/>
      <c r="K197" s="46">
        <v>664.7</v>
      </c>
      <c r="L197" s="45"/>
      <c r="M197" s="80">
        <f t="shared" si="21"/>
        <v>0</v>
      </c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  <c r="AT197" s="45"/>
      <c r="AU197" s="45"/>
      <c r="AV197" s="45"/>
      <c r="AW197" s="45"/>
    </row>
    <row r="198" spans="1:49" s="73" customFormat="1" ht="32.25" customHeight="1" x14ac:dyDescent="0.35">
      <c r="A198" s="76">
        <v>200</v>
      </c>
      <c r="B198" s="14" t="s">
        <v>236</v>
      </c>
      <c r="C198" s="14" t="s">
        <v>237</v>
      </c>
      <c r="D198" s="55">
        <v>43405</v>
      </c>
      <c r="E198" s="78">
        <v>12602.8</v>
      </c>
      <c r="F198" s="78">
        <v>12602.8</v>
      </c>
      <c r="G198" s="78">
        <v>12602.8</v>
      </c>
      <c r="H198" s="7"/>
      <c r="I198" s="75"/>
      <c r="J198" s="75"/>
      <c r="K198" s="46">
        <v>12602.8</v>
      </c>
      <c r="L198" s="45"/>
      <c r="M198" s="80">
        <f t="shared" si="21"/>
        <v>0</v>
      </c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  <c r="AT198" s="45"/>
      <c r="AU198" s="45"/>
      <c r="AV198" s="45"/>
      <c r="AW198" s="45"/>
    </row>
    <row r="199" spans="1:49" s="73" customFormat="1" ht="32.25" customHeight="1" x14ac:dyDescent="0.35">
      <c r="A199" s="76">
        <v>201</v>
      </c>
      <c r="B199" s="14" t="s">
        <v>217</v>
      </c>
      <c r="C199" s="14" t="s">
        <v>62</v>
      </c>
      <c r="D199" s="55">
        <v>43101</v>
      </c>
      <c r="E199" s="78">
        <v>621.6</v>
      </c>
      <c r="F199" s="78">
        <v>621.6</v>
      </c>
      <c r="G199" s="78">
        <v>621.6</v>
      </c>
      <c r="H199" s="7"/>
      <c r="I199" s="75"/>
      <c r="J199" s="75"/>
      <c r="K199" s="46">
        <v>621.6</v>
      </c>
      <c r="L199" s="45"/>
      <c r="M199" s="80">
        <f t="shared" si="21"/>
        <v>0</v>
      </c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  <c r="AT199" s="45"/>
      <c r="AU199" s="45"/>
      <c r="AV199" s="45"/>
      <c r="AW199" s="45"/>
    </row>
    <row r="200" spans="1:49" s="73" customFormat="1" ht="32.25" customHeight="1" x14ac:dyDescent="0.35">
      <c r="A200" s="76">
        <v>202</v>
      </c>
      <c r="B200" s="14" t="s">
        <v>227</v>
      </c>
      <c r="C200" s="14" t="s">
        <v>19</v>
      </c>
      <c r="D200" s="55">
        <v>43556</v>
      </c>
      <c r="E200" s="78">
        <v>945</v>
      </c>
      <c r="F200" s="78">
        <v>945</v>
      </c>
      <c r="G200" s="78">
        <v>945</v>
      </c>
      <c r="H200" s="7"/>
      <c r="I200" s="75"/>
      <c r="J200" s="75"/>
      <c r="K200" s="46">
        <v>945</v>
      </c>
      <c r="L200" s="45"/>
      <c r="M200" s="80">
        <f t="shared" si="21"/>
        <v>0</v>
      </c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  <c r="AT200" s="45"/>
      <c r="AU200" s="45"/>
      <c r="AV200" s="45"/>
      <c r="AW200" s="45"/>
    </row>
    <row r="201" spans="1:49" s="73" customFormat="1" ht="32.25" customHeight="1" x14ac:dyDescent="0.35">
      <c r="A201" s="76">
        <v>203</v>
      </c>
      <c r="B201" s="14" t="s">
        <v>341</v>
      </c>
      <c r="C201" s="14" t="s">
        <v>14</v>
      </c>
      <c r="D201" s="55">
        <v>43525</v>
      </c>
      <c r="E201" s="78">
        <v>8740</v>
      </c>
      <c r="F201" s="78">
        <v>8740</v>
      </c>
      <c r="G201" s="78">
        <v>8740</v>
      </c>
      <c r="H201" s="7"/>
      <c r="I201" s="75"/>
      <c r="J201" s="75"/>
      <c r="K201" s="70">
        <v>8740</v>
      </c>
      <c r="L201" s="45"/>
      <c r="M201" s="80">
        <f t="shared" si="21"/>
        <v>0</v>
      </c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  <c r="AT201" s="45"/>
      <c r="AU201" s="45"/>
      <c r="AV201" s="45"/>
      <c r="AW201" s="45"/>
    </row>
    <row r="202" spans="1:49" s="73" customFormat="1" ht="32.25" customHeight="1" x14ac:dyDescent="0.35">
      <c r="A202" s="76">
        <v>204</v>
      </c>
      <c r="B202" s="14" t="s">
        <v>239</v>
      </c>
      <c r="C202" s="14" t="s">
        <v>19</v>
      </c>
      <c r="D202" s="55">
        <v>43586</v>
      </c>
      <c r="E202" s="78">
        <v>8564.64</v>
      </c>
      <c r="F202" s="78">
        <v>8564.64</v>
      </c>
      <c r="G202" s="78">
        <v>8564.64</v>
      </c>
      <c r="H202" s="7"/>
      <c r="I202" s="75"/>
      <c r="J202" s="75"/>
      <c r="K202" s="70">
        <v>8564.64</v>
      </c>
      <c r="L202" s="45"/>
      <c r="M202" s="80">
        <f t="shared" si="21"/>
        <v>0</v>
      </c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  <c r="AT202" s="45"/>
      <c r="AU202" s="45"/>
      <c r="AV202" s="45"/>
      <c r="AW202" s="45"/>
    </row>
    <row r="203" spans="1:49" s="73" customFormat="1" ht="32.25" customHeight="1" x14ac:dyDescent="0.35">
      <c r="A203" s="76">
        <v>205</v>
      </c>
      <c r="B203" s="14" t="s">
        <v>244</v>
      </c>
      <c r="C203" s="14" t="s">
        <v>19</v>
      </c>
      <c r="D203" s="55">
        <v>43617</v>
      </c>
      <c r="E203" s="78">
        <v>2709.26</v>
      </c>
      <c r="F203" s="78">
        <v>2709.26</v>
      </c>
      <c r="G203" s="78">
        <v>2709.26</v>
      </c>
      <c r="H203" s="7"/>
      <c r="I203" s="75"/>
      <c r="J203" s="75"/>
      <c r="K203" s="70">
        <v>2709.26</v>
      </c>
      <c r="L203" s="45"/>
      <c r="M203" s="80">
        <f t="shared" si="21"/>
        <v>0</v>
      </c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  <c r="AT203" s="45"/>
      <c r="AU203" s="45"/>
      <c r="AV203" s="45"/>
      <c r="AW203" s="45"/>
    </row>
    <row r="204" spans="1:49" s="73" customFormat="1" ht="32.25" customHeight="1" x14ac:dyDescent="0.35">
      <c r="A204" s="76">
        <v>206</v>
      </c>
      <c r="B204" s="14" t="s">
        <v>240</v>
      </c>
      <c r="C204" s="14" t="s">
        <v>62</v>
      </c>
      <c r="D204" s="55">
        <v>43739</v>
      </c>
      <c r="E204" s="78">
        <v>117.16</v>
      </c>
      <c r="F204" s="78">
        <v>117.16</v>
      </c>
      <c r="G204" s="78">
        <v>117.16</v>
      </c>
      <c r="H204" s="7"/>
      <c r="I204" s="75"/>
      <c r="J204" s="133"/>
      <c r="K204" s="70">
        <v>117.16</v>
      </c>
      <c r="L204" s="45"/>
      <c r="M204" s="80">
        <f t="shared" si="21"/>
        <v>0</v>
      </c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  <c r="AT204" s="45"/>
      <c r="AU204" s="45"/>
      <c r="AV204" s="45"/>
      <c r="AW204" s="45"/>
    </row>
    <row r="205" spans="1:49" s="73" customFormat="1" ht="32.25" customHeight="1" x14ac:dyDescent="0.35">
      <c r="A205" s="76">
        <v>207</v>
      </c>
      <c r="B205" s="14" t="s">
        <v>242</v>
      </c>
      <c r="C205" s="14" t="s">
        <v>243</v>
      </c>
      <c r="D205" s="55">
        <v>43586</v>
      </c>
      <c r="E205" s="78">
        <v>5390</v>
      </c>
      <c r="F205" s="78">
        <v>5390</v>
      </c>
      <c r="G205" s="78">
        <v>5390</v>
      </c>
      <c r="H205" s="7"/>
      <c r="I205" s="75"/>
      <c r="J205" s="133"/>
      <c r="K205" s="70">
        <v>5390</v>
      </c>
      <c r="L205" s="45"/>
      <c r="M205" s="80">
        <f t="shared" si="21"/>
        <v>0</v>
      </c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  <c r="AT205" s="45"/>
      <c r="AU205" s="45"/>
      <c r="AV205" s="45"/>
      <c r="AW205" s="45"/>
    </row>
    <row r="206" spans="1:49" ht="32.25" customHeight="1" x14ac:dyDescent="0.35">
      <c r="A206" s="76">
        <v>208</v>
      </c>
      <c r="B206" s="143" t="s">
        <v>191</v>
      </c>
      <c r="C206" s="13" t="s">
        <v>19</v>
      </c>
      <c r="D206" s="55">
        <v>43617</v>
      </c>
      <c r="E206" s="16">
        <v>5148</v>
      </c>
      <c r="F206" s="16">
        <v>5148</v>
      </c>
      <c r="G206" s="16">
        <v>5148</v>
      </c>
      <c r="H206" s="7"/>
      <c r="I206" s="16"/>
      <c r="J206" s="132"/>
      <c r="K206" s="9">
        <v>5148</v>
      </c>
      <c r="M206" s="80">
        <f t="shared" si="21"/>
        <v>0</v>
      </c>
    </row>
    <row r="207" spans="1:49" ht="32.25" customHeight="1" x14ac:dyDescent="0.35">
      <c r="A207" s="76">
        <v>209</v>
      </c>
      <c r="B207" s="143" t="s">
        <v>245</v>
      </c>
      <c r="C207" s="13" t="s">
        <v>14</v>
      </c>
      <c r="D207" s="55">
        <v>43497</v>
      </c>
      <c r="E207" s="16">
        <v>17567.64</v>
      </c>
      <c r="F207" s="16">
        <v>17567.64</v>
      </c>
      <c r="G207" s="16">
        <v>17567.64</v>
      </c>
      <c r="H207" s="14"/>
      <c r="I207" s="16"/>
      <c r="J207" s="132"/>
      <c r="K207" s="16">
        <v>17567.64</v>
      </c>
      <c r="M207" s="80">
        <f t="shared" si="21"/>
        <v>0</v>
      </c>
    </row>
    <row r="208" spans="1:49" ht="32.25" customHeight="1" x14ac:dyDescent="0.35">
      <c r="A208" s="76">
        <v>210</v>
      </c>
      <c r="B208" s="143" t="s">
        <v>174</v>
      </c>
      <c r="C208" s="13" t="s">
        <v>14</v>
      </c>
      <c r="D208" s="55">
        <v>43525</v>
      </c>
      <c r="E208" s="16">
        <v>18752</v>
      </c>
      <c r="F208" s="16">
        <v>18752</v>
      </c>
      <c r="G208" s="16">
        <v>18752</v>
      </c>
      <c r="H208" s="14"/>
      <c r="I208" s="16"/>
      <c r="J208" s="132"/>
      <c r="K208" s="16">
        <v>18752</v>
      </c>
      <c r="M208" s="80">
        <f t="shared" si="21"/>
        <v>0</v>
      </c>
    </row>
    <row r="209" spans="1:13" ht="32.25" customHeight="1" x14ac:dyDescent="0.35">
      <c r="A209" s="76">
        <v>211</v>
      </c>
      <c r="B209" s="143" t="s">
        <v>191</v>
      </c>
      <c r="C209" s="13" t="s">
        <v>14</v>
      </c>
      <c r="D209" s="55">
        <v>43556</v>
      </c>
      <c r="E209" s="16">
        <v>7967</v>
      </c>
      <c r="F209" s="16">
        <v>7967</v>
      </c>
      <c r="G209" s="16">
        <v>7967</v>
      </c>
      <c r="H209" s="14"/>
      <c r="I209" s="16"/>
      <c r="J209" s="132"/>
      <c r="K209" s="16">
        <v>7967</v>
      </c>
      <c r="M209" s="80">
        <f t="shared" si="21"/>
        <v>0</v>
      </c>
    </row>
    <row r="210" spans="1:13" ht="32.25" customHeight="1" x14ac:dyDescent="0.35">
      <c r="A210" s="76">
        <v>212</v>
      </c>
      <c r="B210" s="143" t="s">
        <v>246</v>
      </c>
      <c r="C210" s="13" t="s">
        <v>14</v>
      </c>
      <c r="D210" s="55">
        <v>43405</v>
      </c>
      <c r="E210" s="16">
        <v>384</v>
      </c>
      <c r="F210" s="16">
        <v>384</v>
      </c>
      <c r="G210" s="16">
        <v>384</v>
      </c>
      <c r="H210" s="14"/>
      <c r="I210" s="16"/>
      <c r="J210" s="132"/>
      <c r="K210" s="16">
        <v>384</v>
      </c>
      <c r="M210" s="80">
        <f t="shared" si="21"/>
        <v>0</v>
      </c>
    </row>
    <row r="211" spans="1:13" ht="32.25" customHeight="1" x14ac:dyDescent="0.35">
      <c r="A211" s="76">
        <v>213</v>
      </c>
      <c r="B211" s="143" t="s">
        <v>247</v>
      </c>
      <c r="C211" s="13" t="s">
        <v>14</v>
      </c>
      <c r="D211" s="55">
        <v>43405</v>
      </c>
      <c r="E211" s="16">
        <v>697</v>
      </c>
      <c r="F211" s="16">
        <v>697</v>
      </c>
      <c r="G211" s="16">
        <v>697</v>
      </c>
      <c r="H211" s="14"/>
      <c r="I211" s="16"/>
      <c r="J211" s="132"/>
      <c r="K211" s="16">
        <v>697</v>
      </c>
      <c r="M211" s="80">
        <f t="shared" si="21"/>
        <v>0</v>
      </c>
    </row>
    <row r="212" spans="1:13" ht="32.25" customHeight="1" x14ac:dyDescent="0.35">
      <c r="A212" s="76">
        <v>214</v>
      </c>
      <c r="B212" s="143" t="s">
        <v>248</v>
      </c>
      <c r="C212" s="13" t="s">
        <v>14</v>
      </c>
      <c r="D212" s="55">
        <v>43525</v>
      </c>
      <c r="E212" s="16">
        <v>3876</v>
      </c>
      <c r="F212" s="16">
        <v>3876</v>
      </c>
      <c r="G212" s="16">
        <v>3876</v>
      </c>
      <c r="H212" s="14"/>
      <c r="I212" s="16"/>
      <c r="J212" s="132"/>
      <c r="K212" s="16">
        <v>3876</v>
      </c>
      <c r="M212" s="80">
        <f t="shared" ref="M212:M219" si="22">E212-K212</f>
        <v>0</v>
      </c>
    </row>
    <row r="213" spans="1:13" ht="32.25" customHeight="1" x14ac:dyDescent="0.35">
      <c r="A213" s="76">
        <v>215</v>
      </c>
      <c r="B213" s="143" t="s">
        <v>249</v>
      </c>
      <c r="C213" s="13" t="s">
        <v>14</v>
      </c>
      <c r="D213" s="55">
        <v>43556</v>
      </c>
      <c r="E213" s="16">
        <v>1950</v>
      </c>
      <c r="F213" s="16">
        <v>1950</v>
      </c>
      <c r="G213" s="16">
        <v>1950</v>
      </c>
      <c r="H213" s="14"/>
      <c r="I213" s="16"/>
      <c r="J213" s="132"/>
      <c r="K213" s="16">
        <v>1950</v>
      </c>
      <c r="M213" s="80">
        <f t="shared" si="22"/>
        <v>0</v>
      </c>
    </row>
    <row r="214" spans="1:13" ht="32.25" customHeight="1" x14ac:dyDescent="0.35">
      <c r="A214" s="76">
        <v>216</v>
      </c>
      <c r="B214" s="143" t="s">
        <v>250</v>
      </c>
      <c r="C214" s="13" t="s">
        <v>14</v>
      </c>
      <c r="D214" s="55">
        <v>43556</v>
      </c>
      <c r="E214" s="16">
        <v>2948</v>
      </c>
      <c r="F214" s="16">
        <v>2948</v>
      </c>
      <c r="G214" s="16">
        <v>2948</v>
      </c>
      <c r="H214" s="14"/>
      <c r="I214" s="16"/>
      <c r="J214" s="132"/>
      <c r="K214" s="16">
        <v>2948</v>
      </c>
      <c r="M214" s="80">
        <f t="shared" si="22"/>
        <v>0</v>
      </c>
    </row>
    <row r="215" spans="1:13" ht="32.25" customHeight="1" x14ac:dyDescent="0.35">
      <c r="A215" s="76">
        <v>217</v>
      </c>
      <c r="B215" s="143" t="s">
        <v>255</v>
      </c>
      <c r="C215" s="13" t="s">
        <v>19</v>
      </c>
      <c r="D215" s="55">
        <v>43922</v>
      </c>
      <c r="E215" s="16">
        <v>132</v>
      </c>
      <c r="F215" s="16">
        <v>132</v>
      </c>
      <c r="G215" s="16">
        <v>132</v>
      </c>
      <c r="H215" s="14"/>
      <c r="I215" s="16"/>
      <c r="J215" s="132"/>
      <c r="K215" s="16">
        <v>132</v>
      </c>
      <c r="M215" s="80">
        <f t="shared" si="22"/>
        <v>0</v>
      </c>
    </row>
    <row r="216" spans="1:13" ht="32.25" customHeight="1" x14ac:dyDescent="0.35">
      <c r="A216" s="76">
        <v>218</v>
      </c>
      <c r="B216" s="143" t="s">
        <v>256</v>
      </c>
      <c r="C216" s="13" t="s">
        <v>14</v>
      </c>
      <c r="D216" s="55">
        <v>44136</v>
      </c>
      <c r="E216" s="16">
        <v>420</v>
      </c>
      <c r="F216" s="16">
        <v>420</v>
      </c>
      <c r="G216" s="16">
        <v>420</v>
      </c>
      <c r="H216" s="14"/>
      <c r="I216" s="16"/>
      <c r="J216" s="132"/>
      <c r="K216" s="16">
        <v>420</v>
      </c>
      <c r="M216" s="80">
        <f t="shared" si="22"/>
        <v>0</v>
      </c>
    </row>
    <row r="217" spans="1:13" ht="32.25" customHeight="1" x14ac:dyDescent="0.35">
      <c r="A217" s="111">
        <v>219</v>
      </c>
      <c r="B217" s="143" t="s">
        <v>251</v>
      </c>
      <c r="C217" s="13" t="s">
        <v>14</v>
      </c>
      <c r="D217" s="55">
        <v>43983</v>
      </c>
      <c r="E217" s="16">
        <v>106</v>
      </c>
      <c r="F217" s="16">
        <v>106</v>
      </c>
      <c r="G217" s="16">
        <v>106</v>
      </c>
      <c r="H217" s="14"/>
      <c r="I217" s="16"/>
      <c r="J217" s="132"/>
      <c r="K217" s="16">
        <v>106</v>
      </c>
      <c r="M217" s="80">
        <f t="shared" si="22"/>
        <v>0</v>
      </c>
    </row>
    <row r="218" spans="1:13" ht="32.25" customHeight="1" x14ac:dyDescent="0.35">
      <c r="A218" s="139">
        <v>220</v>
      </c>
      <c r="B218" s="143" t="s">
        <v>252</v>
      </c>
      <c r="C218" s="13" t="s">
        <v>254</v>
      </c>
      <c r="D218" s="55">
        <v>44197</v>
      </c>
      <c r="E218" s="16">
        <v>858</v>
      </c>
      <c r="F218" s="16">
        <v>858</v>
      </c>
      <c r="G218" s="16">
        <v>858</v>
      </c>
      <c r="H218" s="14"/>
      <c r="I218" s="16"/>
      <c r="J218" s="132"/>
      <c r="K218" s="16">
        <v>858</v>
      </c>
      <c r="M218" s="80">
        <f t="shared" si="22"/>
        <v>0</v>
      </c>
    </row>
    <row r="219" spans="1:13" ht="32.25" customHeight="1" x14ac:dyDescent="0.35">
      <c r="A219" s="140">
        <v>221</v>
      </c>
      <c r="B219" s="143" t="s">
        <v>253</v>
      </c>
      <c r="C219" s="13" t="s">
        <v>254</v>
      </c>
      <c r="D219" s="55">
        <v>44197</v>
      </c>
      <c r="E219" s="16">
        <v>588</v>
      </c>
      <c r="F219" s="16">
        <v>588</v>
      </c>
      <c r="G219" s="16">
        <v>588</v>
      </c>
      <c r="H219" s="14"/>
      <c r="I219" s="16"/>
      <c r="J219" s="132"/>
      <c r="K219" s="16">
        <v>588</v>
      </c>
      <c r="M219" s="80">
        <f t="shared" si="22"/>
        <v>0</v>
      </c>
    </row>
    <row r="220" spans="1:13" ht="32.25" customHeight="1" x14ac:dyDescent="0.35">
      <c r="A220" s="142">
        <v>222</v>
      </c>
      <c r="B220" s="141" t="s">
        <v>309</v>
      </c>
      <c r="C220" s="13" t="s">
        <v>310</v>
      </c>
      <c r="D220" s="55">
        <v>44348</v>
      </c>
      <c r="E220" s="16">
        <v>2539</v>
      </c>
      <c r="F220" s="16">
        <v>2539</v>
      </c>
      <c r="G220" s="16">
        <v>2539</v>
      </c>
      <c r="H220" s="14"/>
      <c r="I220" s="16"/>
      <c r="J220" s="132"/>
      <c r="K220" s="137">
        <v>2539</v>
      </c>
      <c r="M220" s="80"/>
    </row>
    <row r="221" spans="1:13" ht="32.25" customHeight="1" x14ac:dyDescent="0.35">
      <c r="A221" s="142">
        <v>223</v>
      </c>
      <c r="B221" s="141" t="s">
        <v>311</v>
      </c>
      <c r="C221" s="13" t="s">
        <v>310</v>
      </c>
      <c r="D221" s="55">
        <v>44348</v>
      </c>
      <c r="E221" s="16">
        <v>1299</v>
      </c>
      <c r="F221" s="16">
        <v>1299</v>
      </c>
      <c r="G221" s="16">
        <v>1299</v>
      </c>
      <c r="H221" s="14"/>
      <c r="I221" s="16"/>
      <c r="J221" s="132"/>
      <c r="K221" s="137">
        <v>1299</v>
      </c>
      <c r="M221" s="80"/>
    </row>
    <row r="222" spans="1:13" ht="32.25" customHeight="1" x14ac:dyDescent="0.35">
      <c r="A222" s="142">
        <v>224</v>
      </c>
      <c r="B222" s="141" t="s">
        <v>312</v>
      </c>
      <c r="C222" s="13" t="s">
        <v>310</v>
      </c>
      <c r="D222" s="55">
        <v>44348</v>
      </c>
      <c r="E222" s="16">
        <v>11247.89</v>
      </c>
      <c r="F222" s="16">
        <v>11247.89</v>
      </c>
      <c r="G222" s="16">
        <v>11247.89</v>
      </c>
      <c r="H222" s="14"/>
      <c r="I222" s="16"/>
      <c r="J222" s="132"/>
      <c r="K222" s="137">
        <v>11247.89</v>
      </c>
      <c r="M222" s="80"/>
    </row>
    <row r="223" spans="1:13" ht="32.25" customHeight="1" x14ac:dyDescent="0.35">
      <c r="A223" s="142">
        <v>225</v>
      </c>
      <c r="B223" s="141" t="s">
        <v>264</v>
      </c>
      <c r="C223" s="13" t="s">
        <v>310</v>
      </c>
      <c r="D223" s="55">
        <v>44348</v>
      </c>
      <c r="E223" s="16">
        <v>139.99</v>
      </c>
      <c r="F223" s="16">
        <v>139.99</v>
      </c>
      <c r="G223" s="16">
        <v>139.99</v>
      </c>
      <c r="H223" s="14"/>
      <c r="I223" s="16"/>
      <c r="J223" s="132"/>
      <c r="K223" s="137">
        <v>139.99</v>
      </c>
      <c r="M223" s="80"/>
    </row>
    <row r="224" spans="1:13" ht="32.25" customHeight="1" x14ac:dyDescent="0.35">
      <c r="A224" s="142">
        <v>226</v>
      </c>
      <c r="B224" s="141" t="s">
        <v>313</v>
      </c>
      <c r="C224" s="13" t="s">
        <v>310</v>
      </c>
      <c r="D224" s="55">
        <v>44348</v>
      </c>
      <c r="E224" s="16">
        <v>578</v>
      </c>
      <c r="F224" s="16">
        <v>578</v>
      </c>
      <c r="G224" s="16">
        <v>578</v>
      </c>
      <c r="H224" s="14"/>
      <c r="I224" s="16"/>
      <c r="J224" s="132"/>
      <c r="K224" s="137">
        <v>578</v>
      </c>
      <c r="M224" s="80"/>
    </row>
    <row r="225" spans="1:13" ht="32.25" customHeight="1" x14ac:dyDescent="0.35">
      <c r="A225" s="142">
        <v>227</v>
      </c>
      <c r="B225" s="141" t="s">
        <v>265</v>
      </c>
      <c r="C225" s="13" t="s">
        <v>310</v>
      </c>
      <c r="D225" s="55">
        <v>44378</v>
      </c>
      <c r="E225" s="16">
        <v>150</v>
      </c>
      <c r="F225" s="16">
        <v>150</v>
      </c>
      <c r="G225" s="16">
        <v>150</v>
      </c>
      <c r="H225" s="14"/>
      <c r="I225" s="16"/>
      <c r="J225" s="132"/>
      <c r="K225" s="137">
        <v>150</v>
      </c>
      <c r="M225" s="80"/>
    </row>
    <row r="226" spans="1:13" ht="32.25" customHeight="1" x14ac:dyDescent="0.35">
      <c r="A226" s="142">
        <v>228</v>
      </c>
      <c r="B226" s="141" t="s">
        <v>300</v>
      </c>
      <c r="C226" s="13" t="s">
        <v>310</v>
      </c>
      <c r="D226" s="55">
        <v>44378</v>
      </c>
      <c r="E226" s="16">
        <v>145</v>
      </c>
      <c r="F226" s="16">
        <v>145</v>
      </c>
      <c r="G226" s="16">
        <v>145</v>
      </c>
      <c r="H226" s="14"/>
      <c r="I226" s="16"/>
      <c r="J226" s="132"/>
      <c r="K226" s="137">
        <v>145</v>
      </c>
      <c r="M226" s="80"/>
    </row>
    <row r="227" spans="1:13" ht="32.25" customHeight="1" x14ac:dyDescent="0.35">
      <c r="A227" s="142">
        <v>229</v>
      </c>
      <c r="B227" s="141" t="s">
        <v>255</v>
      </c>
      <c r="C227" s="13" t="s">
        <v>310</v>
      </c>
      <c r="D227" s="55">
        <v>44378</v>
      </c>
      <c r="E227" s="16">
        <v>124.99</v>
      </c>
      <c r="F227" s="16">
        <v>124.99</v>
      </c>
      <c r="G227" s="16">
        <v>124.99</v>
      </c>
      <c r="H227" s="14"/>
      <c r="I227" s="16"/>
      <c r="J227" s="132"/>
      <c r="K227" s="137">
        <v>124.99</v>
      </c>
      <c r="M227" s="80"/>
    </row>
    <row r="228" spans="1:13" ht="32.25" customHeight="1" x14ac:dyDescent="0.35">
      <c r="A228" s="142">
        <v>230</v>
      </c>
      <c r="B228" s="141" t="s">
        <v>314</v>
      </c>
      <c r="C228" s="13" t="s">
        <v>310</v>
      </c>
      <c r="D228" s="55">
        <v>44378</v>
      </c>
      <c r="E228" s="16">
        <v>166.64</v>
      </c>
      <c r="F228" s="16">
        <v>166.64</v>
      </c>
      <c r="G228" s="16">
        <v>166.64</v>
      </c>
      <c r="H228" s="14"/>
      <c r="I228" s="16"/>
      <c r="J228" s="132"/>
      <c r="K228" s="137">
        <v>166.64</v>
      </c>
      <c r="M228" s="80"/>
    </row>
    <row r="229" spans="1:13" ht="32.25" customHeight="1" x14ac:dyDescent="0.35">
      <c r="A229" s="142">
        <v>231</v>
      </c>
      <c r="B229" s="141" t="s">
        <v>267</v>
      </c>
      <c r="C229" s="13" t="s">
        <v>310</v>
      </c>
      <c r="D229" s="55">
        <v>44378</v>
      </c>
      <c r="E229" s="16">
        <v>316.67</v>
      </c>
      <c r="F229" s="16">
        <v>316.67</v>
      </c>
      <c r="G229" s="16">
        <v>316.67</v>
      </c>
      <c r="H229" s="14"/>
      <c r="I229" s="16"/>
      <c r="J229" s="132"/>
      <c r="K229" s="137">
        <v>316.67</v>
      </c>
      <c r="M229" s="80"/>
    </row>
    <row r="230" spans="1:13" ht="32.25" customHeight="1" x14ac:dyDescent="0.35">
      <c r="A230" s="142">
        <v>232</v>
      </c>
      <c r="B230" s="141" t="s">
        <v>268</v>
      </c>
      <c r="C230" s="13" t="s">
        <v>310</v>
      </c>
      <c r="D230" s="55">
        <v>44378</v>
      </c>
      <c r="E230" s="16">
        <v>120</v>
      </c>
      <c r="F230" s="16">
        <v>120</v>
      </c>
      <c r="G230" s="16">
        <v>120</v>
      </c>
      <c r="H230" s="14"/>
      <c r="I230" s="16"/>
      <c r="J230" s="132"/>
      <c r="K230" s="137">
        <v>120</v>
      </c>
      <c r="M230" s="80"/>
    </row>
    <row r="231" spans="1:13" ht="32.25" customHeight="1" x14ac:dyDescent="0.35">
      <c r="A231" s="142">
        <v>233</v>
      </c>
      <c r="B231" s="141" t="s">
        <v>270</v>
      </c>
      <c r="C231" s="13" t="s">
        <v>310</v>
      </c>
      <c r="D231" s="55">
        <v>44378</v>
      </c>
      <c r="E231" s="16">
        <v>540</v>
      </c>
      <c r="F231" s="16">
        <v>540</v>
      </c>
      <c r="G231" s="16">
        <v>540</v>
      </c>
      <c r="H231" s="14"/>
      <c r="I231" s="16"/>
      <c r="J231" s="132"/>
      <c r="K231" s="137">
        <v>540</v>
      </c>
      <c r="M231" s="80"/>
    </row>
    <row r="232" spans="1:13" ht="32.25" customHeight="1" x14ac:dyDescent="0.35">
      <c r="A232" s="142">
        <v>234</v>
      </c>
      <c r="B232" s="141" t="s">
        <v>171</v>
      </c>
      <c r="C232" s="13" t="s">
        <v>310</v>
      </c>
      <c r="D232" s="55">
        <v>44440</v>
      </c>
      <c r="E232" s="16">
        <v>650</v>
      </c>
      <c r="F232" s="16">
        <v>650</v>
      </c>
      <c r="G232" s="16">
        <v>650</v>
      </c>
      <c r="H232" s="14"/>
      <c r="I232" s="16"/>
      <c r="J232" s="132"/>
      <c r="K232" s="137">
        <v>650</v>
      </c>
      <c r="M232" s="80"/>
    </row>
    <row r="233" spans="1:13" ht="32.25" customHeight="1" x14ac:dyDescent="0.35">
      <c r="A233" s="142">
        <v>235</v>
      </c>
      <c r="B233" s="141" t="s">
        <v>315</v>
      </c>
      <c r="C233" s="13" t="s">
        <v>310</v>
      </c>
      <c r="D233" s="55">
        <v>44440</v>
      </c>
      <c r="E233" s="16">
        <v>310</v>
      </c>
      <c r="F233" s="16">
        <v>310</v>
      </c>
      <c r="G233" s="16">
        <v>310</v>
      </c>
      <c r="H233" s="14"/>
      <c r="I233" s="16"/>
      <c r="J233" s="132"/>
      <c r="K233" s="137">
        <v>310</v>
      </c>
      <c r="M233" s="80"/>
    </row>
    <row r="234" spans="1:13" ht="32.25" customHeight="1" x14ac:dyDescent="0.35">
      <c r="A234" s="142">
        <v>236</v>
      </c>
      <c r="B234" s="141" t="s">
        <v>272</v>
      </c>
      <c r="C234" s="13" t="s">
        <v>310</v>
      </c>
      <c r="D234" s="55">
        <v>44440</v>
      </c>
      <c r="E234" s="16">
        <v>590.79999999999995</v>
      </c>
      <c r="F234" s="16">
        <v>590.79999999999995</v>
      </c>
      <c r="G234" s="16">
        <v>590.79999999999995</v>
      </c>
      <c r="H234" s="14"/>
      <c r="I234" s="16"/>
      <c r="J234" s="132"/>
      <c r="K234" s="137">
        <v>590.79999999999995</v>
      </c>
      <c r="M234" s="80"/>
    </row>
    <row r="235" spans="1:13" ht="32.25" customHeight="1" x14ac:dyDescent="0.35">
      <c r="A235" s="142">
        <v>237</v>
      </c>
      <c r="B235" s="141" t="s">
        <v>316</v>
      </c>
      <c r="C235" s="13" t="s">
        <v>310</v>
      </c>
      <c r="D235" s="55">
        <v>44409</v>
      </c>
      <c r="E235" s="16">
        <v>649.99</v>
      </c>
      <c r="F235" s="16">
        <v>649.99</v>
      </c>
      <c r="G235" s="16">
        <v>649.99</v>
      </c>
      <c r="H235" s="14"/>
      <c r="I235" s="16"/>
      <c r="J235" s="132"/>
      <c r="K235" s="137">
        <v>649.99</v>
      </c>
      <c r="M235" s="80"/>
    </row>
    <row r="236" spans="1:13" ht="32.25" customHeight="1" x14ac:dyDescent="0.35">
      <c r="A236" s="142">
        <v>238</v>
      </c>
      <c r="B236" s="141" t="s">
        <v>317</v>
      </c>
      <c r="C236" s="13" t="s">
        <v>310</v>
      </c>
      <c r="D236" s="55">
        <v>44409</v>
      </c>
      <c r="E236" s="16">
        <v>239.99</v>
      </c>
      <c r="F236" s="16">
        <v>239.99</v>
      </c>
      <c r="G236" s="16">
        <v>239.99</v>
      </c>
      <c r="H236" s="14"/>
      <c r="I236" s="16"/>
      <c r="J236" s="132"/>
      <c r="K236" s="137">
        <v>239.99</v>
      </c>
      <c r="M236" s="80"/>
    </row>
    <row r="237" spans="1:13" ht="32.25" customHeight="1" x14ac:dyDescent="0.35">
      <c r="A237" s="142">
        <v>239</v>
      </c>
      <c r="B237" s="141" t="s">
        <v>191</v>
      </c>
      <c r="C237" s="13" t="s">
        <v>310</v>
      </c>
      <c r="D237" s="55">
        <v>44348</v>
      </c>
      <c r="E237" s="16">
        <v>7819</v>
      </c>
      <c r="F237" s="16">
        <v>7819</v>
      </c>
      <c r="G237" s="16">
        <v>7819</v>
      </c>
      <c r="H237" s="14"/>
      <c r="I237" s="16"/>
      <c r="J237" s="132"/>
      <c r="K237" s="137">
        <v>7819</v>
      </c>
      <c r="M237" s="80"/>
    </row>
    <row r="238" spans="1:13" ht="32.25" customHeight="1" x14ac:dyDescent="0.35">
      <c r="A238" s="142">
        <v>240</v>
      </c>
      <c r="B238" s="6" t="s">
        <v>61</v>
      </c>
      <c r="C238" s="13" t="s">
        <v>310</v>
      </c>
      <c r="D238" s="55">
        <v>44348</v>
      </c>
      <c r="E238" s="16">
        <v>3525</v>
      </c>
      <c r="F238" s="16">
        <v>3525</v>
      </c>
      <c r="G238" s="16">
        <v>3525</v>
      </c>
      <c r="H238" s="14"/>
      <c r="I238" s="16"/>
      <c r="J238" s="132"/>
      <c r="K238" s="137">
        <v>3525</v>
      </c>
      <c r="M238" s="80"/>
    </row>
    <row r="239" spans="1:13" ht="33" customHeight="1" x14ac:dyDescent="0.35">
      <c r="A239" s="142">
        <v>241</v>
      </c>
      <c r="B239" s="141" t="s">
        <v>318</v>
      </c>
      <c r="C239" s="13" t="s">
        <v>310</v>
      </c>
      <c r="D239" s="55">
        <v>44348</v>
      </c>
      <c r="E239" s="16">
        <v>2379</v>
      </c>
      <c r="F239" s="16">
        <v>2379</v>
      </c>
      <c r="G239" s="16">
        <v>2379</v>
      </c>
      <c r="H239" s="14"/>
      <c r="I239" s="16"/>
      <c r="J239" s="132"/>
      <c r="K239" s="137">
        <v>2379</v>
      </c>
      <c r="M239" s="80"/>
    </row>
    <row r="240" spans="1:13" ht="33" customHeight="1" x14ac:dyDescent="0.35">
      <c r="A240" s="142">
        <v>242</v>
      </c>
      <c r="B240" s="141" t="s">
        <v>319</v>
      </c>
      <c r="C240" s="13" t="s">
        <v>310</v>
      </c>
      <c r="D240" s="55">
        <v>44348</v>
      </c>
      <c r="E240" s="16">
        <v>5145</v>
      </c>
      <c r="F240" s="16">
        <v>5145</v>
      </c>
      <c r="G240" s="16">
        <v>5145</v>
      </c>
      <c r="H240" s="14"/>
      <c r="I240" s="16"/>
      <c r="J240" s="132"/>
      <c r="K240" s="137">
        <v>5145</v>
      </c>
      <c r="M240" s="80"/>
    </row>
    <row r="241" spans="1:13" ht="33" customHeight="1" x14ac:dyDescent="0.35">
      <c r="A241" s="142">
        <v>243</v>
      </c>
      <c r="B241" s="141" t="s">
        <v>320</v>
      </c>
      <c r="C241" s="13" t="s">
        <v>310</v>
      </c>
      <c r="D241" s="55">
        <v>44348</v>
      </c>
      <c r="E241" s="16">
        <v>4864.3999999999996</v>
      </c>
      <c r="F241" s="16">
        <v>4864.3999999999996</v>
      </c>
      <c r="G241" s="16">
        <v>4864.3999999999996</v>
      </c>
      <c r="H241" s="14"/>
      <c r="I241" s="16"/>
      <c r="J241" s="132"/>
      <c r="K241" s="137">
        <v>4864.3999999999996</v>
      </c>
      <c r="M241" s="80"/>
    </row>
    <row r="242" spans="1:13" ht="33" customHeight="1" x14ac:dyDescent="0.35">
      <c r="A242" s="142">
        <v>244</v>
      </c>
      <c r="B242" s="143" t="s">
        <v>321</v>
      </c>
      <c r="C242" s="13" t="s">
        <v>23</v>
      </c>
      <c r="D242" s="55">
        <v>44075</v>
      </c>
      <c r="E242" s="16">
        <v>260</v>
      </c>
      <c r="F242" s="16">
        <v>260</v>
      </c>
      <c r="G242" s="16">
        <v>260</v>
      </c>
      <c r="H242" s="14"/>
      <c r="I242" s="16"/>
      <c r="J242" s="132"/>
      <c r="K242" s="137">
        <v>260</v>
      </c>
      <c r="M242" s="80"/>
    </row>
    <row r="243" spans="1:13" ht="35.25" customHeight="1" x14ac:dyDescent="0.35">
      <c r="A243" s="142">
        <v>245</v>
      </c>
      <c r="B243" s="13" t="s">
        <v>322</v>
      </c>
      <c r="C243" s="13" t="s">
        <v>23</v>
      </c>
      <c r="D243" s="55">
        <v>44531</v>
      </c>
      <c r="E243" s="16">
        <v>5829</v>
      </c>
      <c r="F243" s="16">
        <v>5829</v>
      </c>
      <c r="G243" s="16">
        <v>5829</v>
      </c>
      <c r="H243" s="14"/>
      <c r="I243" s="16"/>
      <c r="J243" s="132"/>
      <c r="K243" s="137">
        <v>5829</v>
      </c>
      <c r="M243" s="80"/>
    </row>
    <row r="244" spans="1:13" ht="35.25" customHeight="1" x14ac:dyDescent="0.35">
      <c r="A244" s="142">
        <v>246</v>
      </c>
      <c r="B244" s="13" t="s">
        <v>323</v>
      </c>
      <c r="C244" s="13" t="s">
        <v>279</v>
      </c>
      <c r="D244" s="55">
        <v>44348</v>
      </c>
      <c r="E244" s="16">
        <v>780.89</v>
      </c>
      <c r="F244" s="16">
        <v>780.89</v>
      </c>
      <c r="G244" s="16">
        <v>780.89</v>
      </c>
      <c r="H244" s="14"/>
      <c r="I244" s="16"/>
      <c r="J244" s="132"/>
      <c r="K244" s="137">
        <v>780.89</v>
      </c>
      <c r="M244" s="80"/>
    </row>
    <row r="245" spans="1:13" ht="35.25" customHeight="1" x14ac:dyDescent="0.35">
      <c r="A245" s="142">
        <v>247</v>
      </c>
      <c r="B245" s="13" t="s">
        <v>324</v>
      </c>
      <c r="C245" s="13" t="s">
        <v>23</v>
      </c>
      <c r="D245" s="55">
        <v>44317</v>
      </c>
      <c r="E245" s="16">
        <v>640</v>
      </c>
      <c r="F245" s="16">
        <v>640</v>
      </c>
      <c r="G245" s="16">
        <v>640</v>
      </c>
      <c r="H245" s="14"/>
      <c r="I245" s="16"/>
      <c r="J245" s="132"/>
      <c r="K245" s="137">
        <v>640</v>
      </c>
      <c r="M245" s="80"/>
    </row>
    <row r="246" spans="1:13" ht="35.25" customHeight="1" x14ac:dyDescent="0.35">
      <c r="A246" s="142">
        <v>248</v>
      </c>
      <c r="B246" s="13" t="s">
        <v>281</v>
      </c>
      <c r="C246" s="13" t="s">
        <v>282</v>
      </c>
      <c r="D246" s="55">
        <v>44317</v>
      </c>
      <c r="E246" s="16">
        <v>1275</v>
      </c>
      <c r="F246" s="16">
        <v>1275</v>
      </c>
      <c r="G246" s="16">
        <v>1275</v>
      </c>
      <c r="H246" s="14"/>
      <c r="I246" s="16"/>
      <c r="J246" s="132"/>
      <c r="K246" s="137">
        <v>1275</v>
      </c>
      <c r="M246" s="80"/>
    </row>
    <row r="247" spans="1:13" ht="35.25" customHeight="1" x14ac:dyDescent="0.35">
      <c r="A247" s="142">
        <v>249</v>
      </c>
      <c r="B247" s="13" t="s">
        <v>283</v>
      </c>
      <c r="C247" s="13" t="s">
        <v>14</v>
      </c>
      <c r="D247" s="55">
        <v>44501</v>
      </c>
      <c r="E247" s="16">
        <v>18500</v>
      </c>
      <c r="F247" s="16">
        <v>18500</v>
      </c>
      <c r="G247" s="16">
        <v>18500</v>
      </c>
      <c r="H247" s="14"/>
      <c r="I247" s="16"/>
      <c r="J247" s="132"/>
      <c r="K247" s="137">
        <v>18500</v>
      </c>
      <c r="M247" s="80"/>
    </row>
    <row r="248" spans="1:13" ht="35.25" customHeight="1" x14ac:dyDescent="0.35">
      <c r="A248" s="142">
        <v>250</v>
      </c>
      <c r="B248" s="13" t="s">
        <v>284</v>
      </c>
      <c r="C248" s="13" t="s">
        <v>19</v>
      </c>
      <c r="D248" s="55">
        <v>44501</v>
      </c>
      <c r="E248" s="16">
        <v>350</v>
      </c>
      <c r="F248" s="16">
        <v>350</v>
      </c>
      <c r="G248" s="16">
        <v>350</v>
      </c>
      <c r="H248" s="14"/>
      <c r="I248" s="16"/>
      <c r="J248" s="132"/>
      <c r="K248" s="137">
        <v>350</v>
      </c>
      <c r="M248" s="80"/>
    </row>
    <row r="249" spans="1:13" ht="35.25" customHeight="1" x14ac:dyDescent="0.35">
      <c r="A249" s="142">
        <v>251</v>
      </c>
      <c r="B249" s="13" t="s">
        <v>325</v>
      </c>
      <c r="C249" s="13" t="s">
        <v>279</v>
      </c>
      <c r="D249" s="55">
        <v>44348</v>
      </c>
      <c r="E249" s="16">
        <v>252.46</v>
      </c>
      <c r="F249" s="16">
        <v>252.46</v>
      </c>
      <c r="G249" s="16">
        <v>252.46</v>
      </c>
      <c r="H249" s="14"/>
      <c r="I249" s="16"/>
      <c r="J249" s="132"/>
      <c r="K249" s="137">
        <v>252.46</v>
      </c>
      <c r="M249" s="80"/>
    </row>
    <row r="250" spans="1:13" ht="35.25" customHeight="1" x14ac:dyDescent="0.35">
      <c r="A250" s="142">
        <v>252</v>
      </c>
      <c r="B250" s="13" t="s">
        <v>287</v>
      </c>
      <c r="C250" s="13" t="s">
        <v>326</v>
      </c>
      <c r="D250" s="55">
        <v>44317</v>
      </c>
      <c r="E250" s="16">
        <v>488.6</v>
      </c>
      <c r="F250" s="16">
        <v>488.6</v>
      </c>
      <c r="G250" s="16">
        <v>488.6</v>
      </c>
      <c r="H250" s="14"/>
      <c r="I250" s="16"/>
      <c r="J250" s="132"/>
      <c r="K250" s="137">
        <v>488.6</v>
      </c>
      <c r="M250" s="80"/>
    </row>
    <row r="251" spans="1:13" ht="35.25" customHeight="1" x14ac:dyDescent="0.35">
      <c r="A251" s="142">
        <v>253</v>
      </c>
      <c r="B251" s="13" t="s">
        <v>289</v>
      </c>
      <c r="C251" s="13" t="s">
        <v>279</v>
      </c>
      <c r="D251" s="55">
        <v>44317</v>
      </c>
      <c r="E251" s="16">
        <v>251.9</v>
      </c>
      <c r="F251" s="16">
        <v>251.9</v>
      </c>
      <c r="G251" s="16">
        <v>251.9</v>
      </c>
      <c r="H251" s="14"/>
      <c r="I251" s="16"/>
      <c r="J251" s="132"/>
      <c r="K251" s="137">
        <v>251.9</v>
      </c>
      <c r="M251" s="80"/>
    </row>
    <row r="252" spans="1:13" ht="35.25" customHeight="1" x14ac:dyDescent="0.35">
      <c r="A252" s="142">
        <v>254</v>
      </c>
      <c r="B252" s="13" t="s">
        <v>327</v>
      </c>
      <c r="C252" s="13" t="s">
        <v>279</v>
      </c>
      <c r="D252" s="55">
        <v>44317</v>
      </c>
      <c r="E252" s="16">
        <v>208.2</v>
      </c>
      <c r="F252" s="16">
        <v>208.2</v>
      </c>
      <c r="G252" s="16">
        <v>208.2</v>
      </c>
      <c r="H252" s="14"/>
      <c r="I252" s="16"/>
      <c r="J252" s="132"/>
      <c r="K252" s="137">
        <v>208.2</v>
      </c>
      <c r="M252" s="80"/>
    </row>
    <row r="253" spans="1:13" ht="35.25" customHeight="1" x14ac:dyDescent="0.35">
      <c r="A253" s="142">
        <v>255</v>
      </c>
      <c r="B253" s="13" t="s">
        <v>291</v>
      </c>
      <c r="C253" s="13" t="s">
        <v>279</v>
      </c>
      <c r="D253" s="55">
        <v>44317</v>
      </c>
      <c r="E253" s="16">
        <v>299</v>
      </c>
      <c r="F253" s="16">
        <v>299</v>
      </c>
      <c r="G253" s="16">
        <v>299</v>
      </c>
      <c r="H253" s="14"/>
      <c r="I253" s="16"/>
      <c r="J253" s="132"/>
      <c r="K253" s="137">
        <v>299</v>
      </c>
      <c r="M253" s="80"/>
    </row>
    <row r="254" spans="1:13" ht="35.25" customHeight="1" x14ac:dyDescent="0.35">
      <c r="A254" s="142">
        <v>256</v>
      </c>
      <c r="B254" s="13" t="s">
        <v>293</v>
      </c>
      <c r="C254" s="13" t="s">
        <v>294</v>
      </c>
      <c r="D254" s="55">
        <v>44409</v>
      </c>
      <c r="E254" s="16">
        <v>2047</v>
      </c>
      <c r="F254" s="16">
        <v>2047</v>
      </c>
      <c r="G254" s="16">
        <v>2047</v>
      </c>
      <c r="H254" s="14"/>
      <c r="I254" s="16"/>
      <c r="J254" s="132"/>
      <c r="K254" s="137">
        <v>2047</v>
      </c>
      <c r="M254" s="80"/>
    </row>
    <row r="255" spans="1:13" ht="35.25" customHeight="1" x14ac:dyDescent="0.35">
      <c r="A255" s="142">
        <v>257</v>
      </c>
      <c r="B255" s="13" t="s">
        <v>328</v>
      </c>
      <c r="C255" s="13" t="s">
        <v>294</v>
      </c>
      <c r="D255" s="55">
        <v>44409</v>
      </c>
      <c r="E255" s="16">
        <v>278</v>
      </c>
      <c r="F255" s="16">
        <v>278</v>
      </c>
      <c r="G255" s="16">
        <v>278</v>
      </c>
      <c r="H255" s="14"/>
      <c r="I255" s="16"/>
      <c r="J255" s="132"/>
      <c r="K255" s="137">
        <v>278</v>
      </c>
      <c r="M255" s="80"/>
    </row>
    <row r="256" spans="1:13" ht="35.25" customHeight="1" x14ac:dyDescent="0.35">
      <c r="A256" s="142">
        <v>258</v>
      </c>
      <c r="B256" s="13" t="s">
        <v>329</v>
      </c>
      <c r="C256" s="13" t="s">
        <v>294</v>
      </c>
      <c r="D256" s="55">
        <v>44409</v>
      </c>
      <c r="E256" s="16">
        <v>259</v>
      </c>
      <c r="F256" s="16">
        <v>259</v>
      </c>
      <c r="G256" s="16">
        <v>259</v>
      </c>
      <c r="H256" s="14"/>
      <c r="I256" s="16"/>
      <c r="J256" s="132"/>
      <c r="K256" s="137">
        <v>259</v>
      </c>
      <c r="M256" s="80"/>
    </row>
    <row r="257" spans="1:13" ht="35.25" customHeight="1" x14ac:dyDescent="0.35">
      <c r="A257" s="142">
        <v>259</v>
      </c>
      <c r="B257" s="13" t="s">
        <v>330</v>
      </c>
      <c r="C257" s="13" t="s">
        <v>19</v>
      </c>
      <c r="D257" s="55">
        <v>44409</v>
      </c>
      <c r="E257" s="16">
        <v>297</v>
      </c>
      <c r="F257" s="16">
        <v>297</v>
      </c>
      <c r="G257" s="16">
        <v>297</v>
      </c>
      <c r="H257" s="14"/>
      <c r="I257" s="16"/>
      <c r="J257" s="132"/>
      <c r="K257" s="137">
        <v>297</v>
      </c>
      <c r="M257" s="80"/>
    </row>
    <row r="258" spans="1:13" ht="35.25" customHeight="1" x14ac:dyDescent="0.35">
      <c r="A258" s="142">
        <v>260</v>
      </c>
      <c r="B258" s="13" t="s">
        <v>331</v>
      </c>
      <c r="C258" s="13" t="s">
        <v>23</v>
      </c>
      <c r="D258" s="55">
        <v>44531</v>
      </c>
      <c r="E258" s="16">
        <v>1267</v>
      </c>
      <c r="F258" s="16">
        <v>1267</v>
      </c>
      <c r="G258" s="16">
        <v>1267</v>
      </c>
      <c r="H258" s="14"/>
      <c r="I258" s="16"/>
      <c r="J258" s="132"/>
      <c r="K258" s="137">
        <v>1267</v>
      </c>
      <c r="M258" s="80"/>
    </row>
    <row r="259" spans="1:13" s="161" customFormat="1" ht="35.25" customHeight="1" x14ac:dyDescent="0.35">
      <c r="A259" s="155">
        <v>261</v>
      </c>
      <c r="B259" s="156" t="s">
        <v>332</v>
      </c>
      <c r="C259" s="156" t="s">
        <v>304</v>
      </c>
      <c r="D259" s="157">
        <v>44440</v>
      </c>
      <c r="E259" s="16">
        <v>5103.1499999999996</v>
      </c>
      <c r="F259" s="16">
        <v>5103.1499999999996</v>
      </c>
      <c r="G259" s="16">
        <v>5103.1499999999996</v>
      </c>
      <c r="H259" s="158"/>
      <c r="I259" s="16"/>
      <c r="J259" s="159"/>
      <c r="K259" s="160">
        <v>5103.1499999999996</v>
      </c>
      <c r="M259" s="162"/>
    </row>
    <row r="260" spans="1:13" s="161" customFormat="1" ht="35.25" customHeight="1" x14ac:dyDescent="0.35">
      <c r="A260" s="155">
        <v>262</v>
      </c>
      <c r="B260" s="156" t="s">
        <v>333</v>
      </c>
      <c r="C260" s="156" t="s">
        <v>282</v>
      </c>
      <c r="D260" s="157">
        <v>44501</v>
      </c>
      <c r="E260" s="16">
        <v>4110.25</v>
      </c>
      <c r="F260" s="16">
        <v>4110.25</v>
      </c>
      <c r="G260" s="16">
        <v>4110.25</v>
      </c>
      <c r="H260" s="158"/>
      <c r="I260" s="16"/>
      <c r="J260" s="159"/>
      <c r="K260" s="160">
        <v>4110.25</v>
      </c>
      <c r="M260" s="162"/>
    </row>
    <row r="261" spans="1:13" s="161" customFormat="1" ht="35.25" customHeight="1" x14ac:dyDescent="0.35">
      <c r="A261" s="155">
        <v>263</v>
      </c>
      <c r="B261" s="156" t="s">
        <v>334</v>
      </c>
      <c r="C261" s="156" t="s">
        <v>19</v>
      </c>
      <c r="D261" s="157">
        <v>44531</v>
      </c>
      <c r="E261" s="16">
        <v>573</v>
      </c>
      <c r="F261" s="16">
        <v>573</v>
      </c>
      <c r="G261" s="16">
        <v>573</v>
      </c>
      <c r="H261" s="158"/>
      <c r="I261" s="16"/>
      <c r="J261" s="159"/>
      <c r="K261" s="160">
        <v>573</v>
      </c>
      <c r="M261" s="162"/>
    </row>
    <row r="262" spans="1:13" s="161" customFormat="1" ht="35.25" customHeight="1" x14ac:dyDescent="0.35">
      <c r="A262" s="155">
        <v>264</v>
      </c>
      <c r="B262" s="156" t="s">
        <v>335</v>
      </c>
      <c r="C262" s="156" t="s">
        <v>336</v>
      </c>
      <c r="D262" s="157">
        <v>44440</v>
      </c>
      <c r="E262" s="16">
        <v>1600</v>
      </c>
      <c r="F262" s="16">
        <v>2611</v>
      </c>
      <c r="G262" s="16">
        <v>2611</v>
      </c>
      <c r="H262" s="158"/>
      <c r="I262" s="16"/>
      <c r="J262" s="159"/>
      <c r="K262" s="160">
        <v>1600</v>
      </c>
      <c r="M262" s="162"/>
    </row>
    <row r="263" spans="1:13" s="161" customFormat="1" ht="35.25" customHeight="1" x14ac:dyDescent="0.35">
      <c r="A263" s="163">
        <v>265</v>
      </c>
      <c r="B263" s="164" t="s">
        <v>343</v>
      </c>
      <c r="C263" s="164" t="s">
        <v>14</v>
      </c>
      <c r="D263" s="165">
        <v>44805</v>
      </c>
      <c r="E263" s="166">
        <v>1600</v>
      </c>
      <c r="F263" s="166">
        <v>1600</v>
      </c>
      <c r="G263" s="166">
        <v>1600</v>
      </c>
      <c r="H263" s="166"/>
      <c r="I263" s="166"/>
      <c r="J263" s="167"/>
      <c r="K263" s="168"/>
      <c r="M263" s="162"/>
    </row>
    <row r="264" spans="1:13" s="161" customFormat="1" ht="35.25" customHeight="1" x14ac:dyDescent="0.35">
      <c r="A264" s="163">
        <v>266</v>
      </c>
      <c r="B264" s="164" t="s">
        <v>343</v>
      </c>
      <c r="C264" s="164" t="s">
        <v>19</v>
      </c>
      <c r="D264" s="165">
        <v>44805</v>
      </c>
      <c r="E264" s="166">
        <v>1600</v>
      </c>
      <c r="F264" s="166">
        <v>1600</v>
      </c>
      <c r="G264" s="166">
        <v>1600</v>
      </c>
      <c r="H264" s="166"/>
      <c r="I264" s="166"/>
      <c r="J264" s="167"/>
      <c r="K264" s="168"/>
      <c r="M264" s="162"/>
    </row>
    <row r="265" spans="1:13" s="161" customFormat="1" ht="35.25" customHeight="1" x14ac:dyDescent="0.35">
      <c r="A265" s="163">
        <v>267</v>
      </c>
      <c r="B265" s="164" t="s">
        <v>343</v>
      </c>
      <c r="C265" s="164" t="s">
        <v>28</v>
      </c>
      <c r="D265" s="165">
        <v>44805</v>
      </c>
      <c r="E265" s="166">
        <v>1600</v>
      </c>
      <c r="F265" s="166">
        <v>1600</v>
      </c>
      <c r="G265" s="166">
        <v>1600</v>
      </c>
      <c r="H265" s="166"/>
      <c r="I265" s="166"/>
      <c r="J265" s="167"/>
      <c r="K265" s="168"/>
      <c r="M265" s="162"/>
    </row>
    <row r="266" spans="1:13" s="161" customFormat="1" ht="35.25" customHeight="1" x14ac:dyDescent="0.35">
      <c r="A266" s="163">
        <v>268</v>
      </c>
      <c r="B266" s="164" t="s">
        <v>343</v>
      </c>
      <c r="C266" s="164" t="s">
        <v>344</v>
      </c>
      <c r="D266" s="165">
        <v>44805</v>
      </c>
      <c r="E266" s="166">
        <v>1600</v>
      </c>
      <c r="F266" s="166">
        <v>1600</v>
      </c>
      <c r="G266" s="166">
        <v>1600</v>
      </c>
      <c r="H266" s="166"/>
      <c r="I266" s="166"/>
      <c r="J266" s="167"/>
      <c r="K266" s="168"/>
      <c r="M266" s="162"/>
    </row>
    <row r="267" spans="1:13" s="161" customFormat="1" ht="35.25" customHeight="1" x14ac:dyDescent="0.35">
      <c r="A267" s="163">
        <v>269</v>
      </c>
      <c r="B267" s="164" t="s">
        <v>343</v>
      </c>
      <c r="C267" s="164" t="s">
        <v>345</v>
      </c>
      <c r="D267" s="165">
        <v>44805</v>
      </c>
      <c r="E267" s="166">
        <v>1600</v>
      </c>
      <c r="F267" s="166">
        <v>1600</v>
      </c>
      <c r="G267" s="166">
        <v>1600</v>
      </c>
      <c r="H267" s="166"/>
      <c r="I267" s="166"/>
      <c r="J267" s="167"/>
      <c r="K267" s="168"/>
      <c r="M267" s="162"/>
    </row>
    <row r="268" spans="1:13" s="161" customFormat="1" ht="35.25" customHeight="1" x14ac:dyDescent="0.35">
      <c r="A268" s="163">
        <v>270</v>
      </c>
      <c r="B268" s="164" t="s">
        <v>346</v>
      </c>
      <c r="C268" s="164" t="s">
        <v>347</v>
      </c>
      <c r="D268" s="165">
        <v>44743</v>
      </c>
      <c r="E268" s="166">
        <v>1900</v>
      </c>
      <c r="F268" s="166">
        <v>1900</v>
      </c>
      <c r="G268" s="166">
        <v>1900</v>
      </c>
      <c r="H268" s="166"/>
      <c r="I268" s="166"/>
      <c r="J268" s="167"/>
      <c r="K268" s="168"/>
      <c r="M268" s="162"/>
    </row>
    <row r="269" spans="1:13" s="161" customFormat="1" ht="35.25" customHeight="1" x14ac:dyDescent="0.35">
      <c r="A269" s="163">
        <v>271</v>
      </c>
      <c r="B269" s="164" t="s">
        <v>348</v>
      </c>
      <c r="C269" s="164" t="s">
        <v>349</v>
      </c>
      <c r="D269" s="165">
        <v>44866</v>
      </c>
      <c r="E269" s="166">
        <v>4478</v>
      </c>
      <c r="F269" s="166">
        <v>4478</v>
      </c>
      <c r="G269" s="166">
        <v>4478</v>
      </c>
      <c r="H269" s="166"/>
      <c r="I269" s="166"/>
      <c r="J269" s="167"/>
      <c r="K269" s="168"/>
      <c r="M269" s="162"/>
    </row>
    <row r="270" spans="1:13" s="161" customFormat="1" ht="35.25" customHeight="1" x14ac:dyDescent="0.35">
      <c r="A270" s="163">
        <v>272</v>
      </c>
      <c r="B270" s="164" t="s">
        <v>350</v>
      </c>
      <c r="C270" s="164" t="s">
        <v>351</v>
      </c>
      <c r="D270" s="165">
        <v>44866</v>
      </c>
      <c r="E270" s="166">
        <v>3357</v>
      </c>
      <c r="F270" s="166">
        <v>3357</v>
      </c>
      <c r="G270" s="166">
        <v>3357</v>
      </c>
      <c r="H270" s="166"/>
      <c r="I270" s="166"/>
      <c r="J270" s="167"/>
      <c r="K270" s="168"/>
      <c r="M270" s="162"/>
    </row>
    <row r="271" spans="1:13" s="161" customFormat="1" ht="35.25" customHeight="1" x14ac:dyDescent="0.35">
      <c r="A271" s="163">
        <v>273</v>
      </c>
      <c r="B271" s="164" t="s">
        <v>352</v>
      </c>
      <c r="C271" s="164" t="s">
        <v>28</v>
      </c>
      <c r="D271" s="165">
        <v>44835</v>
      </c>
      <c r="E271" s="166">
        <v>1600</v>
      </c>
      <c r="F271" s="166">
        <v>1600</v>
      </c>
      <c r="G271" s="166">
        <v>1600</v>
      </c>
      <c r="H271" s="166"/>
      <c r="I271" s="166"/>
      <c r="J271" s="167"/>
      <c r="K271" s="168"/>
      <c r="M271" s="162"/>
    </row>
    <row r="272" spans="1:13" s="161" customFormat="1" ht="35.25" customHeight="1" x14ac:dyDescent="0.35">
      <c r="A272" s="163">
        <v>274</v>
      </c>
      <c r="B272" s="164" t="s">
        <v>352</v>
      </c>
      <c r="C272" s="164" t="s">
        <v>201</v>
      </c>
      <c r="D272" s="165">
        <v>44835</v>
      </c>
      <c r="E272" s="166">
        <v>1600</v>
      </c>
      <c r="F272" s="166">
        <v>1600</v>
      </c>
      <c r="G272" s="166">
        <v>1600</v>
      </c>
      <c r="H272" s="166"/>
      <c r="I272" s="166"/>
      <c r="J272" s="167"/>
      <c r="K272" s="168"/>
      <c r="M272" s="162"/>
    </row>
    <row r="273" spans="1:15" s="161" customFormat="1" ht="35.25" customHeight="1" x14ac:dyDescent="0.35">
      <c r="A273" s="163">
        <v>275</v>
      </c>
      <c r="B273" s="164" t="s">
        <v>353</v>
      </c>
      <c r="C273" s="164" t="s">
        <v>28</v>
      </c>
      <c r="D273" s="165">
        <v>44835</v>
      </c>
      <c r="E273" s="166">
        <v>375</v>
      </c>
      <c r="F273" s="166">
        <v>375</v>
      </c>
      <c r="G273" s="166">
        <v>375</v>
      </c>
      <c r="H273" s="166"/>
      <c r="I273" s="166"/>
      <c r="J273" s="167"/>
      <c r="K273" s="168"/>
      <c r="M273" s="162"/>
    </row>
    <row r="274" spans="1:15" s="161" customFormat="1" ht="35.25" customHeight="1" x14ac:dyDescent="0.35">
      <c r="A274" s="163">
        <v>276</v>
      </c>
      <c r="B274" s="164" t="s">
        <v>338</v>
      </c>
      <c r="C274" s="164" t="s">
        <v>294</v>
      </c>
      <c r="D274" s="165">
        <v>44621</v>
      </c>
      <c r="E274" s="166">
        <v>567.04999999999995</v>
      </c>
      <c r="F274" s="166">
        <v>567.04999999999995</v>
      </c>
      <c r="G274" s="166">
        <v>567.04999999999995</v>
      </c>
      <c r="H274" s="166"/>
      <c r="I274" s="166"/>
      <c r="J274" s="167"/>
      <c r="K274" s="168"/>
      <c r="M274" s="162"/>
    </row>
    <row r="275" spans="1:15" s="161" customFormat="1" ht="35.25" customHeight="1" x14ac:dyDescent="0.35">
      <c r="A275" s="163">
        <v>277</v>
      </c>
      <c r="B275" s="164" t="s">
        <v>354</v>
      </c>
      <c r="C275" s="164" t="s">
        <v>294</v>
      </c>
      <c r="D275" s="165">
        <v>44621</v>
      </c>
      <c r="E275" s="166">
        <v>299.98</v>
      </c>
      <c r="F275" s="166">
        <v>299.98</v>
      </c>
      <c r="G275" s="166">
        <v>299.98</v>
      </c>
      <c r="H275" s="166"/>
      <c r="I275" s="166"/>
      <c r="J275" s="167"/>
      <c r="K275" s="168"/>
      <c r="M275" s="162"/>
    </row>
    <row r="276" spans="1:15" s="161" customFormat="1" ht="35.25" customHeight="1" x14ac:dyDescent="0.35">
      <c r="A276" s="163">
        <v>278</v>
      </c>
      <c r="B276" s="164" t="s">
        <v>339</v>
      </c>
      <c r="C276" s="164" t="s">
        <v>294</v>
      </c>
      <c r="D276" s="165">
        <v>44713</v>
      </c>
      <c r="E276" s="166">
        <v>230.98</v>
      </c>
      <c r="F276" s="166">
        <v>230.98</v>
      </c>
      <c r="G276" s="166">
        <v>230.98</v>
      </c>
      <c r="H276" s="166"/>
      <c r="I276" s="166"/>
      <c r="J276" s="167"/>
      <c r="K276" s="168"/>
      <c r="M276" s="162"/>
    </row>
    <row r="277" spans="1:15" s="161" customFormat="1" ht="35.25" customHeight="1" x14ac:dyDescent="0.35">
      <c r="A277" s="163">
        <v>279</v>
      </c>
      <c r="B277" s="164" t="s">
        <v>356</v>
      </c>
      <c r="C277" s="164" t="s">
        <v>294</v>
      </c>
      <c r="D277" s="165">
        <v>44652</v>
      </c>
      <c r="E277" s="166">
        <v>219.7</v>
      </c>
      <c r="F277" s="166">
        <v>219.7</v>
      </c>
      <c r="G277" s="166">
        <v>219.7</v>
      </c>
      <c r="H277" s="166"/>
      <c r="I277" s="166"/>
      <c r="J277" s="167"/>
      <c r="K277" s="168"/>
      <c r="M277" s="162"/>
    </row>
    <row r="278" spans="1:15" s="161" customFormat="1" ht="35.25" customHeight="1" x14ac:dyDescent="0.35">
      <c r="A278" s="163">
        <v>280</v>
      </c>
      <c r="B278" s="164" t="s">
        <v>355</v>
      </c>
      <c r="C278" s="164" t="s">
        <v>294</v>
      </c>
      <c r="D278" s="165">
        <v>44652</v>
      </c>
      <c r="E278" s="166">
        <v>114.99</v>
      </c>
      <c r="F278" s="166">
        <v>114.99</v>
      </c>
      <c r="G278" s="166">
        <v>114.99</v>
      </c>
      <c r="H278" s="166"/>
      <c r="I278" s="166"/>
      <c r="J278" s="167"/>
      <c r="K278" s="168"/>
      <c r="M278" s="162"/>
    </row>
    <row r="279" spans="1:15" s="161" customFormat="1" ht="35.25" customHeight="1" x14ac:dyDescent="0.35">
      <c r="A279" s="163">
        <v>281</v>
      </c>
      <c r="B279" s="164" t="s">
        <v>357</v>
      </c>
      <c r="C279" s="164" t="s">
        <v>360</v>
      </c>
      <c r="D279" s="165">
        <v>44927</v>
      </c>
      <c r="E279" s="166">
        <v>173.99</v>
      </c>
      <c r="F279" s="166">
        <v>173.99</v>
      </c>
      <c r="G279" s="166">
        <v>173.99</v>
      </c>
      <c r="H279" s="166"/>
      <c r="I279" s="166"/>
      <c r="J279" s="167"/>
      <c r="K279" s="168"/>
      <c r="M279" s="162"/>
    </row>
    <row r="280" spans="1:15" s="161" customFormat="1" ht="35.25" customHeight="1" x14ac:dyDescent="0.35">
      <c r="A280" s="163">
        <v>282</v>
      </c>
      <c r="B280" s="164" t="s">
        <v>358</v>
      </c>
      <c r="C280" s="164" t="s">
        <v>360</v>
      </c>
      <c r="D280" s="165">
        <v>44927</v>
      </c>
      <c r="E280" s="166">
        <v>259</v>
      </c>
      <c r="F280" s="166">
        <v>259</v>
      </c>
      <c r="G280" s="166">
        <v>259</v>
      </c>
      <c r="H280" s="166"/>
      <c r="I280" s="166"/>
      <c r="J280" s="167"/>
      <c r="K280" s="168"/>
      <c r="M280" s="162"/>
    </row>
    <row r="281" spans="1:15" s="161" customFormat="1" ht="35.25" customHeight="1" x14ac:dyDescent="0.35">
      <c r="A281" s="163">
        <v>283</v>
      </c>
      <c r="B281" s="164" t="s">
        <v>359</v>
      </c>
      <c r="C281" s="164" t="s">
        <v>360</v>
      </c>
      <c r="D281" s="165">
        <v>44927</v>
      </c>
      <c r="E281" s="166">
        <v>245.69</v>
      </c>
      <c r="F281" s="166">
        <v>245.69</v>
      </c>
      <c r="G281" s="166">
        <v>245.69</v>
      </c>
      <c r="H281" s="166"/>
      <c r="I281" s="166"/>
      <c r="J281" s="167"/>
      <c r="K281" s="168"/>
      <c r="M281" s="162"/>
    </row>
    <row r="282" spans="1:15" s="161" customFormat="1" ht="35.25" customHeight="1" x14ac:dyDescent="0.35">
      <c r="A282" s="163">
        <v>284</v>
      </c>
      <c r="B282" s="164" t="s">
        <v>122</v>
      </c>
      <c r="C282" s="164" t="s">
        <v>360</v>
      </c>
      <c r="D282" s="165">
        <v>44927</v>
      </c>
      <c r="E282" s="166">
        <v>339.98</v>
      </c>
      <c r="F282" s="166">
        <v>339.98</v>
      </c>
      <c r="G282" s="166">
        <v>339.98</v>
      </c>
      <c r="H282" s="166"/>
      <c r="I282" s="166"/>
      <c r="J282" s="167"/>
      <c r="K282" s="168"/>
      <c r="M282" s="162"/>
    </row>
    <row r="283" spans="1:15" s="161" customFormat="1" ht="35.25" customHeight="1" x14ac:dyDescent="0.35">
      <c r="A283" s="169">
        <v>285</v>
      </c>
      <c r="B283" s="164" t="s">
        <v>361</v>
      </c>
      <c r="C283" s="164" t="s">
        <v>360</v>
      </c>
      <c r="D283" s="165">
        <v>44927</v>
      </c>
      <c r="E283" s="166">
        <v>132.94999999999999</v>
      </c>
      <c r="F283" s="166">
        <v>132.94999999999999</v>
      </c>
      <c r="G283" s="166">
        <v>132.94999999999999</v>
      </c>
      <c r="H283" s="166"/>
      <c r="I283" s="166"/>
      <c r="J283" s="167"/>
      <c r="K283" s="168"/>
      <c r="M283" s="162"/>
    </row>
    <row r="284" spans="1:15" ht="35.25" customHeight="1" x14ac:dyDescent="0.35">
      <c r="A284" s="139">
        <v>286</v>
      </c>
      <c r="B284" s="13"/>
      <c r="C284" s="13"/>
      <c r="D284" s="55"/>
      <c r="E284" s="16"/>
      <c r="F284" s="16"/>
      <c r="G284" s="16"/>
      <c r="H284" s="14"/>
      <c r="I284" s="16"/>
      <c r="J284" s="137"/>
      <c r="K284" s="16"/>
      <c r="M284" s="80"/>
    </row>
    <row r="285" spans="1:15" ht="33" customHeight="1" x14ac:dyDescent="0.35">
      <c r="A285" s="91"/>
      <c r="B285" s="91"/>
      <c r="C285" s="13"/>
      <c r="D285" s="55"/>
      <c r="E285" s="16"/>
      <c r="F285" s="16"/>
      <c r="G285" s="16">
        <v>0</v>
      </c>
      <c r="H285" s="14"/>
      <c r="I285" s="16"/>
      <c r="J285" s="137"/>
      <c r="K285" s="16"/>
      <c r="M285" s="80"/>
    </row>
    <row r="286" spans="1:15" s="83" customFormat="1" ht="16" thickBot="1" x14ac:dyDescent="0.4">
      <c r="A286" s="131" t="s">
        <v>33</v>
      </c>
      <c r="B286" s="57"/>
      <c r="C286" s="58"/>
      <c r="D286" s="59"/>
      <c r="E286" s="60">
        <f>SUM(E58:E285)</f>
        <v>323905.49</v>
      </c>
      <c r="F286" s="60">
        <f>SUM(F58:F285)</f>
        <v>324916.49</v>
      </c>
      <c r="G286" s="60">
        <f>SUM(G58:G285)</f>
        <v>324916.49</v>
      </c>
      <c r="H286" s="60">
        <f>SUM(H58:H283)</f>
        <v>0</v>
      </c>
      <c r="I286" s="60">
        <f>SUM(I58:I219)</f>
        <v>0</v>
      </c>
      <c r="J286" s="136">
        <f>SUM(J58:J285)</f>
        <v>0</v>
      </c>
      <c r="K286" s="60">
        <f>SUM(K58:K285)</f>
        <v>300011.18000000005</v>
      </c>
    </row>
    <row r="287" spans="1:15" x14ac:dyDescent="0.35">
      <c r="A287" s="61"/>
      <c r="B287" s="29"/>
      <c r="C287" s="30"/>
      <c r="D287" s="31"/>
      <c r="E287" s="23"/>
      <c r="F287" s="23"/>
      <c r="G287" s="23"/>
      <c r="H287" s="23"/>
      <c r="I287" s="24"/>
      <c r="J287" s="24"/>
      <c r="K287" s="67"/>
    </row>
    <row r="288" spans="1:15" ht="16" thickBot="1" x14ac:dyDescent="0.4">
      <c r="A288" s="61"/>
      <c r="B288" s="29"/>
      <c r="C288" s="30"/>
      <c r="D288" s="31"/>
      <c r="E288" s="23"/>
      <c r="F288" s="23">
        <f>F286+F53+F32+F26</f>
        <v>1575129.9600000002</v>
      </c>
      <c r="G288" s="23"/>
      <c r="H288" s="23"/>
      <c r="I288" s="24"/>
      <c r="J288" s="24"/>
      <c r="K288" s="67"/>
      <c r="O288" s="80"/>
    </row>
    <row r="289" spans="1:15" ht="16" thickBot="1" x14ac:dyDescent="0.4">
      <c r="A289" s="61"/>
      <c r="B289" s="29"/>
      <c r="C289" s="30"/>
      <c r="D289" s="4" t="s">
        <v>130</v>
      </c>
      <c r="E289" s="62">
        <f>E286+E53+E32+E26</f>
        <v>644817.12999999989</v>
      </c>
      <c r="F289" s="62">
        <f>F286+F53+F32+F26</f>
        <v>1575129.9600000002</v>
      </c>
      <c r="G289" s="62">
        <f>G286+G53+G32+G26</f>
        <v>1575129.9600000002</v>
      </c>
      <c r="H289" s="62">
        <f>H286+H53+H32+H26</f>
        <v>0</v>
      </c>
      <c r="I289" s="62"/>
      <c r="J289" s="4"/>
      <c r="K289" s="62">
        <f>K286+K53+K32+K26</f>
        <v>1550224.6500000004</v>
      </c>
    </row>
    <row r="290" spans="1:15" ht="31.5" thickBot="1" x14ac:dyDescent="0.4">
      <c r="A290" s="61"/>
      <c r="B290" s="29"/>
      <c r="C290" s="30"/>
      <c r="D290" s="61"/>
      <c r="E290" s="4" t="s">
        <v>8</v>
      </c>
      <c r="F290" s="4" t="s">
        <v>9</v>
      </c>
      <c r="G290" s="4" t="s">
        <v>10</v>
      </c>
      <c r="H290" s="4" t="s">
        <v>11</v>
      </c>
      <c r="I290" s="4" t="s">
        <v>12</v>
      </c>
      <c r="J290" s="4" t="s">
        <v>362</v>
      </c>
      <c r="K290" s="4" t="s">
        <v>13</v>
      </c>
      <c r="O290" s="80"/>
    </row>
    <row r="291" spans="1:15" x14ac:dyDescent="0.35">
      <c r="A291" s="61"/>
      <c r="B291" s="29"/>
      <c r="C291" s="30"/>
      <c r="D291" s="61"/>
      <c r="E291" s="63"/>
      <c r="F291" s="63"/>
      <c r="G291" s="63"/>
      <c r="H291" s="63"/>
      <c r="I291" s="92"/>
      <c r="J291" s="92"/>
      <c r="K291" s="63"/>
    </row>
    <row r="292" spans="1:15" x14ac:dyDescent="0.35">
      <c r="F292" s="80"/>
      <c r="G292" s="80"/>
      <c r="H292" s="80"/>
    </row>
    <row r="294" spans="1:15" x14ac:dyDescent="0.35">
      <c r="F294" s="80"/>
    </row>
    <row r="295" spans="1:15" x14ac:dyDescent="0.35">
      <c r="I295" s="80"/>
    </row>
    <row r="309" spans="15:15" x14ac:dyDescent="0.35">
      <c r="O309" s="80"/>
    </row>
  </sheetData>
  <mergeCells count="4">
    <mergeCell ref="A6:K6"/>
    <mergeCell ref="A27:K27"/>
    <mergeCell ref="A34:K34"/>
    <mergeCell ref="A56:K56"/>
  </mergeCells>
  <pageMargins left="0.7" right="0.7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483786-8898-429a-b6cd-b8ea86c55577">
      <Terms xmlns="http://schemas.microsoft.com/office/infopath/2007/PartnerControls"/>
    </lcf76f155ced4ddcb4097134ff3c332f>
    <TaxCatchAll xmlns="057f1ef8-92ff-4f3b-8d0a-8cdb217b6d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E4C903EFDE1C418E6F892FB28A93F6" ma:contentTypeVersion="16" ma:contentTypeDescription="Create a new document." ma:contentTypeScope="" ma:versionID="3c587329d4ddc7b6afff438af4e3236a">
  <xsd:schema xmlns:xsd="http://www.w3.org/2001/XMLSchema" xmlns:xs="http://www.w3.org/2001/XMLSchema" xmlns:p="http://schemas.microsoft.com/office/2006/metadata/properties" xmlns:ns2="e2483786-8898-429a-b6cd-b8ea86c55577" xmlns:ns3="057f1ef8-92ff-4f3b-8d0a-8cdb217b6de7" targetNamespace="http://schemas.microsoft.com/office/2006/metadata/properties" ma:root="true" ma:fieldsID="6f2e17a66b32ba91884e9741566e3c7e" ns2:_="" ns3:_="">
    <xsd:import namespace="e2483786-8898-429a-b6cd-b8ea86c55577"/>
    <xsd:import namespace="057f1ef8-92ff-4f3b-8d0a-8cdb217b6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483786-8898-429a-b6cd-b8ea86c55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0bf8a80-6c8b-43b0-8989-c21aadc4d2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f1ef8-92ff-4f3b-8d0a-8cdb217b6de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ecaf6bf-16aa-447e-ae51-c72ac3f43497}" ma:internalName="TaxCatchAll" ma:showField="CatchAllData" ma:web="057f1ef8-92ff-4f3b-8d0a-8cdb217b6d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BEF52-6F16-46B7-8EC8-78EFAD402225}">
  <ds:schemaRefs>
    <ds:schemaRef ds:uri="http://schemas.microsoft.com/office/2006/metadata/properties"/>
    <ds:schemaRef ds:uri="http://schemas.microsoft.com/office/infopath/2007/PartnerControls"/>
    <ds:schemaRef ds:uri="e2483786-8898-429a-b6cd-b8ea86c55577"/>
    <ds:schemaRef ds:uri="057f1ef8-92ff-4f3b-8d0a-8cdb217b6de7"/>
  </ds:schemaRefs>
</ds:datastoreItem>
</file>

<file path=customXml/itemProps2.xml><?xml version="1.0" encoding="utf-8"?>
<ds:datastoreItem xmlns:ds="http://schemas.openxmlformats.org/officeDocument/2006/customXml" ds:itemID="{F718A1AD-FCBB-4663-97C8-8D772C630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483786-8898-429a-b6cd-b8ea86c55577"/>
    <ds:schemaRef ds:uri="057f1ef8-92ff-4f3b-8d0a-8cdb217b6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FE7E8B-204F-46A7-AD15-D5DB2EDF51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A2C</dc:creator>
  <cp:lastModifiedBy>Clerk Great Dawley</cp:lastModifiedBy>
  <cp:lastPrinted>2023-04-18T12:01:38Z</cp:lastPrinted>
  <dcterms:created xsi:type="dcterms:W3CDTF">2017-02-07T09:24:39Z</dcterms:created>
  <dcterms:modified xsi:type="dcterms:W3CDTF">2023-04-18T14:11:27Z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0x0101007DE4C903EFDE1C418E6F892FB28A93F6</vt:lpwstr>
  </property>
  <property fmtid="{D5CDD505-2E9C-101B-9397-08002B2CF9AE}" pid="3" name="MediaServiceImageTags">
    <vt:lpwstr/>
  </property>
</Properties>
</file>